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svrfile\Dept\Community Services\Vanpool\VP Forms\Report Forms\"/>
    </mc:Choice>
  </mc:AlternateContent>
  <xr:revisionPtr revIDLastSave="0" documentId="8_{7A733401-BB9F-4CEE-8126-63E88346D0A2}" xr6:coauthVersionLast="46" xr6:coauthVersionMax="46" xr10:uidLastSave="{00000000-0000-0000-0000-000000000000}"/>
  <bookViews>
    <workbookView xWindow="-120" yWindow="-120" windowWidth="29040" windowHeight="15840" tabRatio="824" firstSheet="1" activeTab="1" xr2:uid="{00000000-000D-0000-FFFF-FFFF00000000}"/>
  </bookViews>
  <sheets>
    <sheet name="Receipt" sheetId="24" state="hidden" r:id="rId1"/>
    <sheet name="Ridership &amp; Mileage" sheetId="11" r:id="rId2"/>
    <sheet name="Office Use Only" sheetId="12" state="hidden" r:id="rId3"/>
  </sheets>
  <externalReferences>
    <externalReference r:id="rId4"/>
  </externalReferences>
  <definedNames>
    <definedName name="ADJEMPLOYERPAID">[1]Keep!$C$5:$C$6</definedName>
    <definedName name="EmployerorPrepaid">[1]Keep!$D$1:$D$4</definedName>
    <definedName name="_xlnm.Print_Area" localSheetId="1">'Ridership &amp; Mileage'!$A$1:$AL$39</definedName>
    <definedName name="WorkSchedule">[1]Keep!$C$9:$C$13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32" i="11" l="1"/>
  <c r="AK32" i="11"/>
  <c r="AJ32" i="11"/>
  <c r="AI32" i="11"/>
  <c r="AH32" i="11"/>
  <c r="AG32" i="11"/>
  <c r="AF32" i="11"/>
  <c r="AE32" i="11"/>
  <c r="AD32" i="11"/>
  <c r="AC32" i="11"/>
  <c r="AB32" i="11"/>
  <c r="AA32" i="11"/>
  <c r="Z32" i="11"/>
  <c r="Y32" i="11"/>
  <c r="X32" i="11"/>
  <c r="W32" i="11"/>
  <c r="V32" i="11"/>
  <c r="U32" i="11"/>
  <c r="T32" i="11"/>
  <c r="S32" i="11"/>
  <c r="R32" i="11"/>
  <c r="Q32" i="11"/>
  <c r="P32" i="11"/>
  <c r="O32" i="11"/>
  <c r="N32" i="11"/>
  <c r="M32" i="11"/>
  <c r="L32" i="11"/>
  <c r="K32" i="11"/>
  <c r="J32" i="11"/>
  <c r="I32" i="11"/>
  <c r="H32" i="11"/>
  <c r="AL12" i="11" l="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B1" i="12" l="1"/>
  <c r="B24" i="12" l="1"/>
  <c r="B23" i="12"/>
  <c r="B22" i="12"/>
  <c r="B21" i="12"/>
  <c r="B19" i="12"/>
  <c r="B18" i="12"/>
  <c r="B17" i="12"/>
  <c r="B16" i="12"/>
  <c r="B15" i="12"/>
  <c r="B14" i="12"/>
  <c r="B13" i="12"/>
  <c r="B12" i="12"/>
  <c r="B11" i="12"/>
  <c r="B10" i="12"/>
  <c r="B9" i="12"/>
  <c r="B8" i="12"/>
  <c r="B7" i="12"/>
  <c r="B6" i="12"/>
  <c r="B5" i="12"/>
  <c r="B4" i="12"/>
  <c r="B3" i="12"/>
  <c r="A24" i="12" l="1"/>
  <c r="A23" i="12"/>
  <c r="A22" i="12"/>
  <c r="A21" i="12"/>
  <c r="A4" i="12"/>
  <c r="A5" i="12"/>
  <c r="A6" i="12"/>
  <c r="A7" i="12"/>
  <c r="A8" i="12"/>
  <c r="A9" i="12"/>
  <c r="A10" i="12"/>
  <c r="A11" i="12"/>
  <c r="A12" i="12"/>
  <c r="A13" i="12"/>
  <c r="A14" i="12"/>
  <c r="A15" i="12"/>
  <c r="A16" i="12"/>
  <c r="A17" i="12"/>
  <c r="A18" i="12"/>
  <c r="A19" i="12"/>
  <c r="A3" i="12"/>
  <c r="G19" i="12" l="1"/>
  <c r="M19" i="12" s="1"/>
  <c r="G18" i="12"/>
  <c r="M18" i="12" s="1"/>
  <c r="G17" i="12"/>
  <c r="M17" i="12" s="1"/>
  <c r="G16" i="12"/>
  <c r="M16" i="12" s="1"/>
  <c r="G15" i="12"/>
  <c r="M15" i="12" s="1"/>
  <c r="G14" i="12"/>
  <c r="I14" i="12" s="1"/>
  <c r="G13" i="12"/>
  <c r="M13" i="12" s="1"/>
  <c r="I15" i="12" l="1"/>
  <c r="K13" i="12"/>
  <c r="K14" i="12"/>
  <c r="K15" i="12"/>
  <c r="M14" i="12"/>
  <c r="I16" i="12"/>
  <c r="K16" i="12"/>
  <c r="I17" i="12"/>
  <c r="K17" i="12"/>
  <c r="I18" i="12"/>
  <c r="K18" i="12"/>
  <c r="I19" i="12"/>
  <c r="K19" i="12"/>
  <c r="AB8" i="11" l="1"/>
  <c r="G3" i="12" l="1"/>
  <c r="K3" i="12" s="1"/>
  <c r="G4" i="12"/>
  <c r="M4" i="12" s="1"/>
  <c r="G5" i="12"/>
  <c r="K5" i="12" s="1"/>
  <c r="G6" i="12"/>
  <c r="M6" i="12" s="1"/>
  <c r="G7" i="12"/>
  <c r="I7" i="12" s="1"/>
  <c r="G8" i="12"/>
  <c r="M8" i="12" s="1"/>
  <c r="G9" i="12"/>
  <c r="K9" i="12" s="1"/>
  <c r="G10" i="12"/>
  <c r="M10" i="12" s="1"/>
  <c r="G11" i="12"/>
  <c r="K11" i="12" s="1"/>
  <c r="G12" i="12"/>
  <c r="I13" i="12"/>
  <c r="G21" i="12"/>
  <c r="I21" i="12" s="1"/>
  <c r="G22" i="12"/>
  <c r="K22" i="12" s="1"/>
  <c r="G23" i="12"/>
  <c r="M23" i="12" s="1"/>
  <c r="G24" i="12"/>
  <c r="M24" i="12" s="1"/>
  <c r="L25" i="12"/>
  <c r="J25" i="12"/>
  <c r="H25" i="12"/>
  <c r="AB7" i="11"/>
  <c r="AB6" i="11"/>
  <c r="AB5" i="11"/>
  <c r="AB4" i="11"/>
  <c r="K12" i="12" l="1"/>
  <c r="M12" i="12"/>
  <c r="AB9" i="11"/>
  <c r="I10" i="12"/>
  <c r="I4" i="12"/>
  <c r="K21" i="12"/>
  <c r="M21" i="12"/>
  <c r="I3" i="12"/>
  <c r="I24" i="12"/>
  <c r="K24" i="12"/>
  <c r="I22" i="12"/>
  <c r="M9" i="12"/>
  <c r="M22" i="12"/>
  <c r="K8" i="12"/>
  <c r="K6" i="12"/>
  <c r="I9" i="12"/>
  <c r="M3" i="12"/>
  <c r="M7" i="12"/>
  <c r="K7" i="12"/>
  <c r="I23" i="12"/>
  <c r="K10" i="12"/>
  <c r="I12" i="12"/>
  <c r="M11" i="12"/>
  <c r="I11" i="12"/>
  <c r="I6" i="12"/>
  <c r="I8" i="12"/>
  <c r="M5" i="12"/>
  <c r="I5" i="12"/>
  <c r="K23" i="12"/>
  <c r="K4" i="12"/>
  <c r="I25" i="12" l="1"/>
  <c r="M25" i="12"/>
  <c r="K2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Brenda Davis</author>
  </authors>
  <commentList>
    <comment ref="A6" authorId="0" shapeId="0" xr:uid="{00000000-0006-0000-0200-000004000000}">
      <text>
        <r>
          <rPr>
            <sz val="9"/>
            <color indexed="81"/>
            <rFont val="Tahoma"/>
            <family val="2"/>
          </rPr>
          <t>GIN = Group Identification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hhunter</author>
    <author>Ellen Cintron</author>
  </authors>
  <commentList>
    <comment ref="L1" authorId="0" shapeId="0" xr:uid="{00000000-0006-0000-0300-000001000000}">
      <text>
        <r>
          <rPr>
            <sz val="8"/>
            <color indexed="81"/>
            <rFont val="Tahoma"/>
            <family val="2"/>
          </rPr>
          <t>For reports completed in long hand, staff can key into these Weekdays Only column for calculations, as in opposed to rekeying the entire report in Excel.
For reports comleted in Excel, weekdays data is calculated automatically on Ridership &amp; Mileaege report - no need for this worksheet.</t>
        </r>
      </text>
    </comment>
    <comment ref="H2" authorId="0" shapeId="0" xr:uid="{00000000-0006-0000-0300-000002000000}">
      <text>
        <r>
          <rPr>
            <sz val="8"/>
            <color indexed="81"/>
            <rFont val="Tahoma"/>
            <family val="2"/>
          </rPr>
          <t>Staff key in number of Sat trips for each rider.</t>
        </r>
        <r>
          <rPr>
            <sz val="8"/>
            <color indexed="81"/>
            <rFont val="Tahoma"/>
            <family val="2"/>
          </rPr>
          <t xml:space="preserve">
</t>
        </r>
      </text>
    </comment>
    <comment ref="J2" authorId="0" shapeId="0" xr:uid="{00000000-0006-0000-0300-000003000000}">
      <text>
        <r>
          <rPr>
            <sz val="8"/>
            <color indexed="81"/>
            <rFont val="Tahoma"/>
            <family val="2"/>
          </rPr>
          <t>Staff key in number of Sun trips for each rider.</t>
        </r>
      </text>
    </comment>
    <comment ref="L2" authorId="0" shapeId="0" xr:uid="{00000000-0006-0000-0300-000004000000}">
      <text>
        <r>
          <rPr>
            <sz val="8"/>
            <color indexed="81"/>
            <rFont val="Tahoma"/>
            <family val="2"/>
          </rPr>
          <t xml:space="preserve">Staff ONLY key in this column if using form for calculations for reports submitted in long hand.
</t>
        </r>
      </text>
    </comment>
    <comment ref="I25" authorId="1" shapeId="0" xr:uid="{00000000-0006-0000-0300-000005000000}">
      <text>
        <r>
          <rPr>
            <sz val="9"/>
            <color indexed="81"/>
            <rFont val="Tahoma"/>
            <family val="2"/>
          </rPr>
          <t>Total Saturday Passenger Miles</t>
        </r>
      </text>
    </comment>
    <comment ref="K25" authorId="1" shapeId="0" xr:uid="{00000000-0006-0000-0300-000006000000}">
      <text>
        <r>
          <rPr>
            <sz val="9"/>
            <color indexed="81"/>
            <rFont val="Tahoma"/>
            <family val="2"/>
          </rPr>
          <t xml:space="preserve">Total Sunday Passenger Miles
</t>
        </r>
      </text>
    </comment>
    <comment ref="M25" authorId="1" shapeId="0" xr:uid="{00000000-0006-0000-0300-000007000000}">
      <text>
        <r>
          <rPr>
            <sz val="9"/>
            <color indexed="81"/>
            <rFont val="Tahoma"/>
            <family val="2"/>
          </rPr>
          <t xml:space="preserve">Total Weekday Passenger Miles
</t>
        </r>
      </text>
    </comment>
  </commentList>
</comments>
</file>

<file path=xl/sharedStrings.xml><?xml version="1.0" encoding="utf-8"?>
<sst xmlns="http://schemas.openxmlformats.org/spreadsheetml/2006/main" count="52" uniqueCount="30">
  <si>
    <t>Van #</t>
  </si>
  <si>
    <t>Date</t>
  </si>
  <si>
    <t>Total Mileage</t>
  </si>
  <si>
    <t>Prepared by</t>
  </si>
  <si>
    <t>PD</t>
  </si>
  <si>
    <t>Daily Riders</t>
  </si>
  <si>
    <t>Saturday</t>
  </si>
  <si>
    <t>Sunday</t>
  </si>
  <si>
    <t>Total Sat Psgr Miles</t>
  </si>
  <si>
    <t>Total Sun Psgr Miles</t>
  </si>
  <si>
    <t>One Way Psgr Miles</t>
  </si>
  <si>
    <t>Total Week Psgr Miles</t>
  </si>
  <si>
    <t>Weekdays Only</t>
  </si>
  <si>
    <t>Number of Saturday Trips</t>
  </si>
  <si>
    <t>Number of Sunday Trips</t>
  </si>
  <si>
    <t>Number of Weekday Trips</t>
  </si>
  <si>
    <t>GIN</t>
  </si>
  <si>
    <t>Monthly Riders
Last Name, First Name</t>
  </si>
  <si>
    <t>Name</t>
  </si>
  <si>
    <t>Description</t>
  </si>
  <si>
    <t>Total</t>
  </si>
  <si>
    <t>Self Wash Receipt</t>
  </si>
  <si>
    <t>RIDERSHIP &amp; MILEAGE CALCULATION</t>
  </si>
  <si>
    <t>Start 
Odometer</t>
  </si>
  <si>
    <t>End 
Odometer</t>
  </si>
  <si>
    <t>One-Way Passenger Miles</t>
  </si>
  <si>
    <t>Month/Year</t>
  </si>
  <si>
    <t>Reason</t>
  </si>
  <si>
    <t>I Inbound            O Outbound          2 Round Trip          X Not on Roster          D Did not Ride</t>
  </si>
  <si>
    <t>Rev 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</si>
</sst>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_);[Red]\(0\)"/>
    <numFmt numFmtId="165" formatCode="mm/dd/yy;@"/>
    <numFmt numFmtId="166" formatCode="[$-409]mmm\-yy;@"/>
    <numFmt numFmtId="167" formatCode="&quot;$&quot;#,##0.00"/>
    <numFmt numFmtId="168" formatCode="[$-409]mmmm\ d\,\ yyyy;@"/>
  </numFmts>
  <fonts count="33" x14ac:knownFonts="1">
    <font>
      <sz val="11"/>
      <color theme="1"/>
      <name val="Calibri"/>
      <family val="2"/>
      <scheme val="minor"/>
    </font>
    <font>
      <sz val="8"/>
      <name val="Arial Narrow"/>
      <family val="2"/>
    </font>
    <font>
      <sz val="11"/>
      <name val="Humnst777 Cn BT"/>
      <family val="2"/>
    </font>
    <font>
      <b/>
      <sz val="14"/>
      <name val="Arial Narrow"/>
      <family val="2"/>
    </font>
    <font>
      <b/>
      <sz val="10"/>
      <name val="Arial Narrow"/>
      <family val="2"/>
    </font>
    <font>
      <sz val="10"/>
      <name val="Arial Narrow"/>
      <family val="2"/>
    </font>
    <font>
      <sz val="9"/>
      <name val="Arial Narrow"/>
      <family val="2"/>
    </font>
    <font>
      <sz val="7"/>
      <name val="Arial Narrow"/>
      <family val="2"/>
    </font>
    <font>
      <b/>
      <sz val="9"/>
      <name val="Arial Narrow"/>
      <family val="2"/>
    </font>
    <font>
      <b/>
      <sz val="11"/>
      <name val="Arial Narrow"/>
      <family val="2"/>
    </font>
    <font>
      <sz val="12"/>
      <name val="Arial Narrow"/>
      <family val="2"/>
    </font>
    <font>
      <sz val="9"/>
      <color indexed="18"/>
      <name val="Arial Narrow"/>
      <family val="2"/>
    </font>
    <font>
      <sz val="11"/>
      <name val="Arial Narrow"/>
      <family val="2"/>
    </font>
    <font>
      <sz val="8"/>
      <color indexed="81"/>
      <name val="Tahoma"/>
      <family val="2"/>
    </font>
    <font>
      <sz val="9"/>
      <color indexed="81"/>
      <name val="Tahoma"/>
      <family val="2"/>
    </font>
    <font>
      <b/>
      <sz val="12"/>
      <name val="Arial Narrow"/>
      <family val="2"/>
    </font>
    <font>
      <b/>
      <sz val="7"/>
      <name val="Arial Narrow"/>
      <family val="2"/>
    </font>
    <font>
      <sz val="11"/>
      <color theme="1"/>
      <name val="Calibri"/>
      <family val="2"/>
      <scheme val="minor"/>
    </font>
    <font>
      <sz val="11"/>
      <color theme="1"/>
      <name val="Arial Narrow"/>
      <family val="2"/>
    </font>
    <font>
      <sz val="11"/>
      <color theme="8" tint="-0.499984740745262"/>
      <name val="Arial Narrow"/>
      <family val="2"/>
    </font>
    <font>
      <sz val="10"/>
      <color theme="1"/>
      <name val="Arial Narrow"/>
      <family val="2"/>
    </font>
    <font>
      <b/>
      <sz val="12"/>
      <color rgb="FFC00000"/>
      <name val="Arial Narrow"/>
      <family val="2"/>
    </font>
    <font>
      <sz val="11"/>
      <color theme="3" tint="-0.249977111117893"/>
      <name val="Arial Narrow"/>
      <family val="2"/>
    </font>
    <font>
      <b/>
      <sz val="11"/>
      <color theme="1"/>
      <name val="Arial Narrow"/>
      <family val="2"/>
    </font>
    <font>
      <b/>
      <sz val="12"/>
      <color rgb="FF7030A0"/>
      <name val="Arial Narrow"/>
      <family val="2"/>
    </font>
    <font>
      <b/>
      <sz val="12"/>
      <color rgb="FF003399"/>
      <name val="Arial Narrow"/>
      <family val="2"/>
    </font>
    <font>
      <b/>
      <sz val="11"/>
      <color rgb="FF003399"/>
      <name val="Arial Narrow"/>
      <family val="2"/>
    </font>
    <font>
      <sz val="12"/>
      <color theme="1"/>
      <name val="Arial Narrow"/>
      <family val="2"/>
    </font>
    <font>
      <b/>
      <sz val="12"/>
      <color theme="1"/>
      <name val="Arial Narrow"/>
      <family val="2"/>
    </font>
    <font>
      <b/>
      <sz val="14"/>
      <color theme="1"/>
      <name val="Arial Narrow"/>
      <family val="2"/>
    </font>
    <font>
      <sz val="11"/>
      <color rgb="FF003399"/>
      <name val="Arial Narrow"/>
      <family val="2"/>
    </font>
    <font>
      <b/>
      <sz val="11"/>
      <color rgb="FF7030A0"/>
      <name val="Arial Narrow"/>
      <family val="2"/>
    </font>
    <font>
      <sz val="12"/>
      <color rgb="FF003399"/>
      <name val="Arial Narrow"/>
      <family val="2"/>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medium">
        <color indexed="64"/>
      </right>
      <top style="thin">
        <color theme="0" tint="-0.34998626667073579"/>
      </top>
      <bottom/>
      <diagonal/>
    </border>
    <border>
      <left style="thin">
        <color theme="0" tint="-0.34998626667073579"/>
      </left>
      <right/>
      <top/>
      <bottom/>
      <diagonal/>
    </border>
    <border>
      <left style="medium">
        <color indexed="64"/>
      </left>
      <right/>
      <top/>
      <bottom style="medium">
        <color indexed="64"/>
      </bottom>
      <diagonal/>
    </border>
    <border>
      <left style="thin">
        <color theme="0" tint="-0.34998626667073579"/>
      </left>
      <right/>
      <top/>
      <bottom style="medium">
        <color indexed="64"/>
      </bottom>
      <diagonal/>
    </border>
    <border>
      <left/>
      <right/>
      <top/>
      <bottom style="medium">
        <color theme="0" tint="-0.34998626667073579"/>
      </bottom>
      <diagonal/>
    </border>
    <border>
      <left/>
      <right style="medium">
        <color indexed="64"/>
      </right>
      <top style="thin">
        <color indexed="64"/>
      </top>
      <bottom/>
      <diagonal/>
    </border>
  </borders>
  <cellStyleXfs count="3">
    <xf numFmtId="0" fontId="0" fillId="0" borderId="0"/>
    <xf numFmtId="44" fontId="17" fillId="0" borderId="0" applyFont="0" applyFill="0" applyBorder="0" applyAlignment="0" applyProtection="0"/>
    <xf numFmtId="0" fontId="2" fillId="0" borderId="0"/>
  </cellStyleXfs>
  <cellXfs count="169">
    <xf numFmtId="0" fontId="0" fillId="0" borderId="0" xfId="0"/>
    <xf numFmtId="0" fontId="1" fillId="0" borderId="0" xfId="0" applyFont="1" applyAlignment="1" applyProtection="1">
      <alignment horizontal="left"/>
    </xf>
    <xf numFmtId="0" fontId="5" fillId="0" borderId="0" xfId="0" applyFont="1" applyProtection="1"/>
    <xf numFmtId="0" fontId="1" fillId="0" borderId="0" xfId="0" applyFont="1" applyBorder="1" applyAlignment="1" applyProtection="1">
      <alignment horizontal="left"/>
    </xf>
    <xf numFmtId="0" fontId="18" fillId="0" borderId="0" xfId="0" applyFont="1"/>
    <xf numFmtId="0" fontId="18" fillId="0" borderId="2" xfId="0" applyFont="1" applyBorder="1" applyAlignment="1" applyProtection="1">
      <alignment horizontal="center"/>
      <protection locked="0"/>
    </xf>
    <xf numFmtId="0" fontId="20" fillId="0" borderId="6" xfId="0" applyFont="1" applyBorder="1" applyAlignment="1" applyProtection="1">
      <alignment horizontal="center" wrapText="1"/>
    </xf>
    <xf numFmtId="0" fontId="21" fillId="0" borderId="0" xfId="0" applyFont="1" applyAlignment="1" applyProtection="1">
      <alignment horizontal="left"/>
    </xf>
    <xf numFmtId="0" fontId="6" fillId="0" borderId="0" xfId="2" applyFont="1" applyAlignment="1" applyProtection="1">
      <alignment horizontal="left"/>
    </xf>
    <xf numFmtId="0" fontId="7"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6" fillId="0" borderId="0" xfId="0" applyFont="1" applyFill="1" applyBorder="1" applyAlignment="1" applyProtection="1">
      <alignment horizontal="left"/>
    </xf>
    <xf numFmtId="164" fontId="6" fillId="0" borderId="0" xfId="2" applyNumberFormat="1" applyFont="1" applyFill="1" applyBorder="1" applyAlignment="1" applyProtection="1">
      <alignment horizontal="left"/>
    </xf>
    <xf numFmtId="38" fontId="11" fillId="0" borderId="0" xfId="0" applyNumberFormat="1" applyFont="1" applyFill="1" applyBorder="1" applyAlignment="1" applyProtection="1">
      <alignment horizontal="left"/>
    </xf>
    <xf numFmtId="0" fontId="1" fillId="0" borderId="0" xfId="0" applyFont="1" applyFill="1" applyBorder="1" applyAlignment="1" applyProtection="1">
      <alignment horizontal="left" wrapText="1"/>
    </xf>
    <xf numFmtId="0" fontId="5" fillId="0" borderId="0" xfId="0" applyFont="1" applyFill="1" applyBorder="1" applyAlignment="1" applyProtection="1">
      <alignment horizontal="left"/>
    </xf>
    <xf numFmtId="0" fontId="8" fillId="0" borderId="0" xfId="0" applyFont="1" applyFill="1" applyBorder="1" applyAlignment="1" applyProtection="1">
      <alignment horizontal="left"/>
    </xf>
    <xf numFmtId="0" fontId="5" fillId="3" borderId="2" xfId="0" quotePrefix="1" applyFont="1" applyFill="1" applyBorder="1" applyAlignment="1" applyProtection="1">
      <alignment horizontal="center" wrapText="1"/>
    </xf>
    <xf numFmtId="0" fontId="5" fillId="3" borderId="2" xfId="0" applyFont="1" applyFill="1" applyBorder="1" applyAlignment="1" applyProtection="1">
      <alignment horizontal="center" wrapText="1"/>
    </xf>
    <xf numFmtId="0" fontId="5" fillId="4" borderId="2" xfId="0" applyFont="1" applyFill="1" applyBorder="1" applyAlignment="1" applyProtection="1">
      <alignment horizontal="center" wrapText="1"/>
    </xf>
    <xf numFmtId="0" fontId="5" fillId="5" borderId="2" xfId="0" quotePrefix="1" applyFont="1" applyFill="1" applyBorder="1" applyAlignment="1" applyProtection="1">
      <alignment horizontal="center" wrapText="1"/>
    </xf>
    <xf numFmtId="0" fontId="5" fillId="5" borderId="2" xfId="0" applyFont="1" applyFill="1" applyBorder="1" applyAlignment="1" applyProtection="1">
      <alignment horizontal="center" wrapText="1"/>
    </xf>
    <xf numFmtId="0" fontId="12" fillId="0" borderId="2" xfId="0" applyFont="1" applyBorder="1" applyAlignment="1" applyProtection="1">
      <alignment horizontal="right"/>
    </xf>
    <xf numFmtId="0" fontId="18" fillId="0" borderId="2" xfId="0" applyFont="1" applyBorder="1" applyProtection="1"/>
    <xf numFmtId="164" fontId="15" fillId="0" borderId="0" xfId="2" applyNumberFormat="1" applyFont="1" applyFill="1" applyBorder="1" applyAlignment="1" applyProtection="1">
      <alignment horizontal="right"/>
    </xf>
    <xf numFmtId="0" fontId="1" fillId="0" borderId="0" xfId="0" applyFont="1" applyFill="1" applyAlignment="1" applyProtection="1">
      <alignment horizontal="left"/>
    </xf>
    <xf numFmtId="0" fontId="10" fillId="2" borderId="2" xfId="0" applyFont="1" applyFill="1" applyBorder="1" applyAlignment="1" applyProtection="1">
      <alignment horizontal="center"/>
    </xf>
    <xf numFmtId="0" fontId="5" fillId="0" borderId="2" xfId="0" applyFont="1" applyBorder="1" applyAlignment="1" applyProtection="1">
      <alignment horizontal="right"/>
    </xf>
    <xf numFmtId="0" fontId="12" fillId="0" borderId="8" xfId="0" applyFont="1" applyBorder="1" applyAlignment="1" applyProtection="1">
      <alignment horizontal="right"/>
    </xf>
    <xf numFmtId="0" fontId="10" fillId="0" borderId="0" xfId="0" applyFont="1" applyFill="1" applyBorder="1" applyAlignment="1" applyProtection="1">
      <alignment horizontal="center"/>
      <protection locked="0"/>
    </xf>
    <xf numFmtId="0" fontId="12" fillId="0" borderId="0" xfId="0" applyFont="1" applyFill="1" applyBorder="1" applyAlignment="1" applyProtection="1">
      <alignment horizontal="right"/>
    </xf>
    <xf numFmtId="0" fontId="10" fillId="0" borderId="0" xfId="0" applyNumberFormat="1" applyFont="1" applyFill="1" applyBorder="1" applyAlignment="1" applyProtection="1">
      <protection locked="0"/>
    </xf>
    <xf numFmtId="1" fontId="10" fillId="0" borderId="0" xfId="0" applyNumberFormat="1" applyFont="1" applyFill="1" applyBorder="1" applyAlignment="1" applyProtection="1">
      <alignment horizontal="center"/>
      <protection locked="0"/>
    </xf>
    <xf numFmtId="0" fontId="27" fillId="0" borderId="0" xfId="0" applyFont="1"/>
    <xf numFmtId="0" fontId="27" fillId="6" borderId="10" xfId="0" applyFont="1" applyFill="1" applyBorder="1"/>
    <xf numFmtId="0" fontId="27" fillId="6" borderId="0" xfId="0" applyFont="1" applyFill="1" applyBorder="1"/>
    <xf numFmtId="0" fontId="27" fillId="6" borderId="20" xfId="0" applyFont="1" applyFill="1" applyBorder="1"/>
    <xf numFmtId="0" fontId="28" fillId="0" borderId="0" xfId="0" applyFont="1" applyFill="1"/>
    <xf numFmtId="0" fontId="27" fillId="0" borderId="0" xfId="0" applyFont="1" applyFill="1"/>
    <xf numFmtId="0" fontId="27" fillId="0" borderId="0" xfId="0" applyFont="1" applyFill="1" applyBorder="1" applyAlignment="1">
      <alignment horizontal="left"/>
    </xf>
    <xf numFmtId="0" fontId="27" fillId="0" borderId="0" xfId="0" applyFont="1" applyFill="1" applyBorder="1" applyAlignment="1">
      <alignment horizontal="left"/>
    </xf>
    <xf numFmtId="0" fontId="28" fillId="0" borderId="0" xfId="0" applyFont="1" applyFill="1" applyBorder="1" applyAlignment="1">
      <alignment horizontal="center"/>
    </xf>
    <xf numFmtId="0" fontId="28" fillId="0" borderId="27" xfId="0" applyFont="1" applyBorder="1" applyAlignment="1">
      <alignment horizontal="left"/>
    </xf>
    <xf numFmtId="0" fontId="28" fillId="0" borderId="24" xfId="0" applyFont="1" applyBorder="1" applyAlignment="1">
      <alignment horizontal="left"/>
    </xf>
    <xf numFmtId="0" fontId="27" fillId="6" borderId="19" xfId="0" applyFont="1" applyFill="1" applyBorder="1" applyAlignment="1">
      <alignment horizontal="left"/>
    </xf>
    <xf numFmtId="0" fontId="28" fillId="0" borderId="33" xfId="0" applyFont="1" applyBorder="1" applyAlignment="1">
      <alignment horizontal="left" vertical="top"/>
    </xf>
    <xf numFmtId="0" fontId="30" fillId="2" borderId="4" xfId="0" applyFont="1" applyFill="1" applyBorder="1" applyAlignment="1" applyProtection="1"/>
    <xf numFmtId="0" fontId="30" fillId="2" borderId="2" xfId="0" applyFont="1" applyFill="1" applyBorder="1" applyAlignment="1" applyProtection="1"/>
    <xf numFmtId="37" fontId="26" fillId="2" borderId="2" xfId="1" applyNumberFormat="1" applyFont="1" applyFill="1" applyBorder="1" applyAlignment="1" applyProtection="1"/>
    <xf numFmtId="0" fontId="30" fillId="2" borderId="2" xfId="0" applyFont="1" applyFill="1" applyBorder="1" applyProtection="1"/>
    <xf numFmtId="1" fontId="19" fillId="0" borderId="0" xfId="0" applyNumberFormat="1" applyFont="1" applyFill="1" applyBorder="1" applyProtection="1"/>
    <xf numFmtId="0" fontId="18" fillId="0" borderId="0" xfId="0" applyFont="1" applyFill="1" applyBorder="1" applyAlignment="1" applyProtection="1">
      <alignment horizontal="center"/>
    </xf>
    <xf numFmtId="0" fontId="22" fillId="0" borderId="0" xfId="0" applyFont="1" applyFill="1" applyBorder="1" applyAlignment="1" applyProtection="1"/>
    <xf numFmtId="1" fontId="30" fillId="0" borderId="2" xfId="0" applyNumberFormat="1" applyFont="1" applyBorder="1"/>
    <xf numFmtId="166" fontId="23" fillId="0" borderId="2" xfId="0" applyNumberFormat="1" applyFont="1" applyBorder="1" applyProtection="1"/>
    <xf numFmtId="0" fontId="28" fillId="0" borderId="2" xfId="0" applyFont="1" applyBorder="1" applyAlignment="1" applyProtection="1">
      <alignment horizontal="right"/>
    </xf>
    <xf numFmtId="0" fontId="12" fillId="0" borderId="0" xfId="0" applyFont="1" applyBorder="1" applyAlignment="1" applyProtection="1">
      <alignment horizontal="left"/>
    </xf>
    <xf numFmtId="0" fontId="12" fillId="0" borderId="0" xfId="0" applyFont="1" applyFill="1" applyBorder="1" applyAlignment="1" applyProtection="1">
      <alignment horizontal="left"/>
    </xf>
    <xf numFmtId="0" fontId="12" fillId="0" borderId="0" xfId="0" applyFont="1" applyAlignment="1" applyProtection="1">
      <alignment horizontal="left"/>
    </xf>
    <xf numFmtId="0" fontId="12" fillId="2" borderId="2" xfId="0" applyFont="1" applyFill="1" applyBorder="1" applyAlignment="1" applyProtection="1">
      <alignment horizontal="center"/>
    </xf>
    <xf numFmtId="0" fontId="12" fillId="2" borderId="2" xfId="0" applyFont="1" applyFill="1" applyBorder="1" applyAlignment="1" applyProtection="1">
      <alignment horizontal="center" wrapText="1"/>
    </xf>
    <xf numFmtId="0" fontId="3" fillId="0" borderId="0" xfId="2" applyFont="1" applyAlignment="1" applyProtection="1">
      <alignment vertical="center"/>
    </xf>
    <xf numFmtId="1" fontId="10" fillId="0" borderId="1" xfId="2" applyNumberFormat="1" applyFont="1" applyFill="1" applyBorder="1" applyAlignment="1" applyProtection="1">
      <alignment horizontal="right"/>
      <protection locked="0"/>
    </xf>
    <xf numFmtId="164" fontId="10" fillId="0" borderId="1" xfId="2" applyNumberFormat="1" applyFont="1" applyFill="1" applyBorder="1" applyAlignment="1" applyProtection="1">
      <alignment horizontal="right"/>
      <protection locked="0"/>
    </xf>
    <xf numFmtId="0" fontId="18" fillId="0" borderId="2" xfId="0" applyFont="1" applyBorder="1"/>
    <xf numFmtId="0" fontId="3" fillId="0" borderId="0" xfId="0" applyFont="1" applyFill="1" applyAlignment="1" applyProtection="1">
      <alignment horizontal="center"/>
    </xf>
    <xf numFmtId="0" fontId="32" fillId="0" borderId="35" xfId="0" applyFont="1" applyFill="1" applyBorder="1" applyAlignment="1" applyProtection="1">
      <alignment horizontal="center"/>
      <protection locked="0"/>
    </xf>
    <xf numFmtId="1" fontId="10" fillId="0" borderId="0" xfId="2" applyNumberFormat="1" applyFont="1" applyFill="1" applyBorder="1" applyAlignment="1" applyProtection="1">
      <alignment horizontal="right"/>
      <protection locked="0"/>
    </xf>
    <xf numFmtId="0" fontId="10" fillId="0" borderId="2" xfId="0" applyFont="1" applyFill="1" applyBorder="1" applyAlignment="1" applyProtection="1">
      <alignment horizontal="center"/>
      <protection locked="0"/>
    </xf>
    <xf numFmtId="0" fontId="15" fillId="0" borderId="0" xfId="0" quotePrefix="1" applyFont="1" applyBorder="1" applyAlignment="1" applyProtection="1"/>
    <xf numFmtId="0" fontId="12" fillId="0" borderId="0" xfId="0" quotePrefix="1" applyFont="1" applyBorder="1" applyAlignment="1" applyProtection="1"/>
    <xf numFmtId="0" fontId="16" fillId="8" borderId="6" xfId="0" applyFont="1" applyFill="1" applyBorder="1" applyAlignment="1" applyProtection="1">
      <alignment horizontal="center" wrapText="1"/>
    </xf>
    <xf numFmtId="1" fontId="12" fillId="8" borderId="3" xfId="0" applyNumberFormat="1" applyFont="1" applyFill="1" applyBorder="1" applyAlignment="1" applyProtection="1">
      <alignment horizontal="center"/>
      <protection locked="0"/>
    </xf>
    <xf numFmtId="0" fontId="12" fillId="0" borderId="5"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4" xfId="0" applyFont="1" applyBorder="1" applyAlignment="1" applyProtection="1">
      <alignment horizontal="left"/>
      <protection locked="0"/>
    </xf>
    <xf numFmtId="0" fontId="10" fillId="0" borderId="5" xfId="0" applyFont="1" applyFill="1" applyBorder="1" applyAlignment="1" applyProtection="1">
      <alignment horizontal="left"/>
      <protection locked="0"/>
    </xf>
    <xf numFmtId="0" fontId="10" fillId="0" borderId="4" xfId="0" applyFont="1" applyFill="1" applyBorder="1" applyAlignment="1" applyProtection="1">
      <alignment horizontal="left"/>
      <protection locked="0"/>
    </xf>
    <xf numFmtId="0" fontId="12" fillId="0" borderId="3" xfId="0" applyFont="1" applyBorder="1" applyAlignment="1" applyProtection="1">
      <alignment horizontal="left"/>
      <protection locked="0"/>
    </xf>
    <xf numFmtId="167" fontId="28" fillId="0" borderId="0" xfId="0" applyNumberFormat="1" applyFont="1" applyFill="1" applyBorder="1" applyAlignment="1">
      <alignment horizontal="center"/>
    </xf>
    <xf numFmtId="8" fontId="32" fillId="0" borderId="34" xfId="0" applyNumberFormat="1" applyFont="1" applyBorder="1" applyAlignment="1" applyProtection="1">
      <alignment horizontal="center"/>
      <protection locked="0"/>
    </xf>
    <xf numFmtId="8" fontId="32" fillId="0" borderId="21" xfId="0" applyNumberFormat="1" applyFont="1" applyBorder="1" applyAlignment="1" applyProtection="1">
      <alignment horizontal="center"/>
      <protection locked="0"/>
    </xf>
    <xf numFmtId="8" fontId="32" fillId="0" borderId="22" xfId="0" applyNumberFormat="1" applyFont="1" applyBorder="1" applyAlignment="1" applyProtection="1">
      <alignment horizontal="center"/>
      <protection locked="0"/>
    </xf>
    <xf numFmtId="0" fontId="32" fillId="0" borderId="29" xfId="0" applyFont="1" applyBorder="1" applyAlignment="1" applyProtection="1">
      <alignment horizontal="left" vertical="top" wrapText="1"/>
      <protection locked="0"/>
    </xf>
    <xf numFmtId="0" fontId="32" fillId="0" borderId="30" xfId="0" applyFont="1" applyBorder="1" applyAlignment="1" applyProtection="1">
      <alignment horizontal="left" vertical="top" wrapText="1"/>
      <protection locked="0"/>
    </xf>
    <xf numFmtId="0" fontId="32" fillId="0" borderId="31" xfId="0" applyFont="1" applyBorder="1" applyAlignment="1" applyProtection="1">
      <alignment horizontal="left" vertical="top" wrapText="1"/>
      <protection locked="0"/>
    </xf>
    <xf numFmtId="0" fontId="32" fillId="0" borderId="32" xfId="0" applyFont="1" applyBorder="1" applyAlignment="1" applyProtection="1">
      <alignment horizontal="left" vertical="top" wrapText="1"/>
      <protection locked="0"/>
    </xf>
    <xf numFmtId="0" fontId="32" fillId="0" borderId="0" xfId="0" applyFont="1" applyBorder="1" applyAlignment="1" applyProtection="1">
      <alignment horizontal="left" vertical="top" wrapText="1"/>
      <protection locked="0"/>
    </xf>
    <xf numFmtId="0" fontId="32" fillId="0" borderId="20" xfId="0" applyFont="1" applyBorder="1" applyAlignment="1" applyProtection="1">
      <alignment horizontal="left" vertical="top" wrapText="1"/>
      <protection locked="0"/>
    </xf>
    <xf numFmtId="0" fontId="32" fillId="0" borderId="25" xfId="0" applyNumberFormat="1" applyFont="1" applyBorder="1" applyAlignment="1" applyProtection="1">
      <alignment horizontal="center"/>
      <protection locked="0"/>
    </xf>
    <xf numFmtId="0" fontId="32" fillId="0" borderId="26" xfId="0" applyNumberFormat="1" applyFont="1" applyBorder="1" applyAlignment="1" applyProtection="1">
      <alignment horizontal="center"/>
      <protection locked="0"/>
    </xf>
    <xf numFmtId="0" fontId="28" fillId="0" borderId="19" xfId="0" applyFont="1" applyBorder="1" applyAlignment="1">
      <alignment horizontal="left" vertical="top"/>
    </xf>
    <xf numFmtId="0" fontId="29" fillId="0" borderId="0" xfId="0" applyFont="1" applyFill="1" applyBorder="1" applyAlignment="1">
      <alignment horizontal="center" vertical="center"/>
    </xf>
    <xf numFmtId="0" fontId="27" fillId="0" borderId="0" xfId="0" applyFont="1" applyFill="1" applyAlignment="1">
      <alignment horizontal="center"/>
    </xf>
    <xf numFmtId="168" fontId="32" fillId="0" borderId="23" xfId="0" applyNumberFormat="1" applyFont="1" applyBorder="1" applyAlignment="1" applyProtection="1">
      <alignment horizontal="center"/>
      <protection locked="0"/>
    </xf>
    <xf numFmtId="168" fontId="32" fillId="0" borderId="28" xfId="0" applyNumberFormat="1" applyFont="1" applyBorder="1" applyAlignment="1" applyProtection="1">
      <alignment horizontal="center"/>
      <protection locked="0"/>
    </xf>
    <xf numFmtId="0" fontId="15" fillId="0" borderId="12" xfId="0" applyFont="1" applyBorder="1" applyAlignment="1" applyProtection="1">
      <alignment horizontal="center"/>
    </xf>
    <xf numFmtId="0" fontId="15" fillId="0" borderId="13" xfId="0" applyFont="1" applyBorder="1" applyAlignment="1" applyProtection="1">
      <alignment horizontal="center"/>
    </xf>
    <xf numFmtId="0" fontId="15" fillId="0" borderId="14" xfId="0" applyFont="1" applyBorder="1" applyAlignment="1" applyProtection="1">
      <alignment horizontal="center"/>
    </xf>
    <xf numFmtId="0" fontId="15" fillId="0" borderId="11" xfId="0" applyFont="1" applyBorder="1" applyAlignment="1" applyProtection="1">
      <alignment horizontal="center"/>
    </xf>
    <xf numFmtId="0" fontId="15" fillId="0" borderId="1" xfId="0" applyFont="1" applyBorder="1" applyAlignment="1" applyProtection="1">
      <alignment horizontal="center"/>
    </xf>
    <xf numFmtId="0" fontId="15" fillId="0" borderId="9" xfId="0" applyFont="1" applyBorder="1" applyAlignment="1" applyProtection="1">
      <alignment horizontal="center"/>
    </xf>
    <xf numFmtId="0" fontId="24" fillId="0" borderId="0" xfId="0" applyFont="1" applyFill="1" applyBorder="1" applyAlignment="1" applyProtection="1">
      <alignment horizontal="left"/>
      <protection locked="0"/>
    </xf>
    <xf numFmtId="0" fontId="24" fillId="0" borderId="0" xfId="0" applyFont="1" applyBorder="1" applyAlignment="1" applyProtection="1">
      <protection locked="0"/>
    </xf>
    <xf numFmtId="0" fontId="31" fillId="7" borderId="3" xfId="0" applyFont="1" applyFill="1" applyBorder="1" applyAlignment="1" applyProtection="1">
      <alignment horizontal="center"/>
      <protection locked="0"/>
    </xf>
    <xf numFmtId="0" fontId="31" fillId="7" borderId="5" xfId="0" applyFont="1" applyFill="1" applyBorder="1" applyAlignment="1" applyProtection="1">
      <alignment horizontal="center"/>
      <protection locked="0"/>
    </xf>
    <xf numFmtId="0" fontId="31" fillId="7" borderId="4" xfId="0" applyFont="1" applyFill="1" applyBorder="1" applyAlignment="1" applyProtection="1">
      <alignment horizontal="center"/>
      <protection locked="0"/>
    </xf>
    <xf numFmtId="38" fontId="26" fillId="0" borderId="0" xfId="0" applyNumberFormat="1" applyFont="1" applyFill="1" applyBorder="1" applyAlignment="1" applyProtection="1">
      <alignment horizontal="right"/>
    </xf>
    <xf numFmtId="38" fontId="12" fillId="0" borderId="0" xfId="0" applyNumberFormat="1" applyFont="1" applyBorder="1" applyAlignment="1" applyProtection="1">
      <alignment horizontal="right"/>
      <protection locked="0"/>
    </xf>
    <xf numFmtId="38" fontId="12" fillId="0" borderId="0" xfId="0" applyNumberFormat="1" applyFont="1" applyFill="1" applyBorder="1" applyAlignment="1" applyProtection="1">
      <alignment horizontal="right"/>
      <protection locked="0"/>
    </xf>
    <xf numFmtId="38" fontId="12" fillId="0" borderId="3" xfId="0" applyNumberFormat="1" applyFont="1" applyBorder="1" applyAlignment="1" applyProtection="1">
      <alignment horizontal="right"/>
      <protection locked="0"/>
    </xf>
    <xf numFmtId="38" fontId="12" fillId="0" borderId="5" xfId="0" applyNumberFormat="1" applyFont="1" applyBorder="1" applyAlignment="1" applyProtection="1">
      <alignment horizontal="right"/>
      <protection locked="0"/>
    </xf>
    <xf numFmtId="38" fontId="12" fillId="0" borderId="4" xfId="0" applyNumberFormat="1" applyFont="1" applyBorder="1" applyAlignment="1" applyProtection="1">
      <alignment horizontal="right"/>
      <protection locked="0"/>
    </xf>
    <xf numFmtId="0" fontId="9" fillId="0" borderId="12" xfId="0" applyFont="1" applyBorder="1" applyAlignment="1" applyProtection="1">
      <alignment horizontal="center" wrapText="1"/>
    </xf>
    <xf numFmtId="0" fontId="9" fillId="0" borderId="13" xfId="0" applyFont="1" applyBorder="1" applyAlignment="1" applyProtection="1">
      <alignment horizontal="center" wrapText="1"/>
    </xf>
    <xf numFmtId="0" fontId="9" fillId="0" borderId="14" xfId="0" applyFont="1" applyBorder="1" applyAlignment="1" applyProtection="1">
      <alignment horizontal="center" wrapText="1"/>
    </xf>
    <xf numFmtId="0" fontId="9" fillId="0" borderId="11" xfId="0" applyFont="1" applyBorder="1" applyAlignment="1" applyProtection="1">
      <alignment horizontal="center" wrapText="1"/>
    </xf>
    <xf numFmtId="0" fontId="9" fillId="0" borderId="1" xfId="0" applyFont="1" applyBorder="1" applyAlignment="1" applyProtection="1">
      <alignment horizontal="center" wrapText="1"/>
    </xf>
    <xf numFmtId="0" fontId="9" fillId="0" borderId="9" xfId="0" applyFont="1" applyBorder="1" applyAlignment="1" applyProtection="1">
      <alignment horizontal="center" wrapText="1"/>
    </xf>
    <xf numFmtId="0" fontId="9" fillId="0" borderId="2" xfId="0" applyFont="1" applyBorder="1" applyAlignment="1" applyProtection="1">
      <alignment horizontal="center" wrapText="1"/>
    </xf>
    <xf numFmtId="0" fontId="12" fillId="0" borderId="0" xfId="0" applyFont="1" applyBorder="1" applyAlignment="1" applyProtection="1"/>
    <xf numFmtId="38" fontId="26" fillId="0" borderId="3" xfId="0" applyNumberFormat="1" applyFont="1" applyFill="1" applyBorder="1" applyAlignment="1" applyProtection="1">
      <alignment horizontal="right"/>
    </xf>
    <xf numFmtId="38" fontId="26" fillId="0" borderId="5" xfId="0" applyNumberFormat="1" applyFont="1" applyFill="1" applyBorder="1" applyAlignment="1" applyProtection="1">
      <alignment horizontal="right"/>
    </xf>
    <xf numFmtId="38" fontId="26" fillId="0" borderId="4" xfId="0" applyNumberFormat="1" applyFont="1" applyFill="1" applyBorder="1" applyAlignment="1" applyProtection="1">
      <alignment horizontal="right"/>
    </xf>
    <xf numFmtId="0" fontId="4" fillId="0" borderId="1" xfId="0" applyFont="1" applyBorder="1" applyAlignment="1" applyProtection="1">
      <alignment horizontal="center"/>
      <protection locked="0"/>
    </xf>
    <xf numFmtId="0" fontId="15" fillId="0" borderId="12" xfId="0" applyFont="1" applyBorder="1" applyAlignment="1" applyProtection="1">
      <alignment horizontal="center" wrapText="1"/>
    </xf>
    <xf numFmtId="0" fontId="15" fillId="0" borderId="13" xfId="0" applyFont="1" applyBorder="1" applyAlignment="1" applyProtection="1">
      <alignment horizontal="center" wrapText="1"/>
    </xf>
    <xf numFmtId="0" fontId="15" fillId="0" borderId="1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7" xfId="0" applyFont="1" applyBorder="1" applyAlignment="1" applyProtection="1">
      <alignment horizontal="center" wrapText="1"/>
    </xf>
    <xf numFmtId="0" fontId="15" fillId="0" borderId="11" xfId="0" applyFont="1" applyBorder="1" applyAlignment="1" applyProtection="1">
      <alignment horizontal="center" wrapText="1"/>
    </xf>
    <xf numFmtId="0" fontId="15" fillId="0" borderId="1" xfId="0" applyFont="1" applyBorder="1" applyAlignment="1" applyProtection="1">
      <alignment horizontal="center" wrapText="1"/>
    </xf>
    <xf numFmtId="0" fontId="15" fillId="0" borderId="9" xfId="0" applyFont="1" applyBorder="1" applyAlignment="1" applyProtection="1">
      <alignment horizontal="center" wrapText="1"/>
    </xf>
    <xf numFmtId="165" fontId="12" fillId="0" borderId="3" xfId="0" applyNumberFormat="1" applyFont="1" applyBorder="1" applyAlignment="1" applyProtection="1">
      <alignment horizontal="center"/>
      <protection locked="0"/>
    </xf>
    <xf numFmtId="165" fontId="12" fillId="0" borderId="5" xfId="0" applyNumberFormat="1" applyFont="1" applyBorder="1" applyAlignment="1" applyProtection="1">
      <alignment horizontal="center"/>
      <protection locked="0"/>
    </xf>
    <xf numFmtId="165" fontId="12" fillId="0" borderId="4" xfId="0" applyNumberFormat="1" applyFont="1" applyBorder="1" applyAlignment="1" applyProtection="1">
      <alignment horizontal="center"/>
      <protection locked="0"/>
    </xf>
    <xf numFmtId="1" fontId="12" fillId="0" borderId="3" xfId="0" applyNumberFormat="1" applyFont="1" applyBorder="1" applyAlignment="1" applyProtection="1">
      <alignment horizontal="center"/>
      <protection locked="0"/>
    </xf>
    <xf numFmtId="1" fontId="12" fillId="0" borderId="4" xfId="0" applyNumberFormat="1" applyFont="1" applyBorder="1" applyAlignment="1" applyProtection="1">
      <alignment horizontal="center"/>
      <protection locked="0"/>
    </xf>
    <xf numFmtId="0" fontId="15" fillId="0" borderId="0" xfId="2" applyFont="1" applyFill="1" applyBorder="1" applyAlignment="1" applyProtection="1">
      <alignment horizontal="right"/>
    </xf>
    <xf numFmtId="0" fontId="10" fillId="0" borderId="5" xfId="2" applyFont="1" applyFill="1" applyBorder="1" applyAlignment="1" applyProtection="1">
      <alignment horizontal="center"/>
      <protection locked="0"/>
    </xf>
    <xf numFmtId="0" fontId="8" fillId="8" borderId="15" xfId="0" applyFont="1" applyFill="1" applyBorder="1" applyAlignment="1" applyProtection="1">
      <alignment horizontal="center" wrapText="1"/>
    </xf>
    <xf numFmtId="0" fontId="8" fillId="8" borderId="8" xfId="0" applyFont="1" applyFill="1" applyBorder="1" applyAlignment="1" applyProtection="1">
      <alignment horizontal="center" wrapText="1"/>
    </xf>
    <xf numFmtId="166" fontId="10" fillId="0" borderId="1" xfId="2" applyNumberFormat="1" applyFont="1" applyFill="1" applyBorder="1" applyAlignment="1" applyProtection="1">
      <alignment horizontal="center"/>
      <protection locked="0"/>
    </xf>
    <xf numFmtId="38" fontId="26" fillId="0" borderId="16" xfId="0" applyNumberFormat="1" applyFont="1" applyFill="1" applyBorder="1" applyAlignment="1" applyProtection="1">
      <alignment horizontal="right"/>
    </xf>
    <xf numFmtId="38" fontId="26" fillId="0" borderId="17" xfId="0" applyNumberFormat="1" applyFont="1" applyFill="1" applyBorder="1" applyAlignment="1" applyProtection="1">
      <alignment horizontal="right"/>
    </xf>
    <xf numFmtId="38" fontId="26" fillId="0" borderId="18" xfId="0" applyNumberFormat="1" applyFont="1" applyFill="1" applyBorder="1" applyAlignment="1" applyProtection="1">
      <alignment horizontal="right"/>
    </xf>
    <xf numFmtId="0" fontId="25" fillId="3" borderId="5" xfId="0" applyFont="1" applyFill="1" applyBorder="1" applyAlignment="1" applyProtection="1">
      <alignment horizontal="center" vertical="center"/>
    </xf>
    <xf numFmtId="0" fontId="25" fillId="3" borderId="4" xfId="0" applyFont="1" applyFill="1" applyBorder="1" applyAlignment="1" applyProtection="1">
      <alignment horizontal="center" vertical="center"/>
    </xf>
    <xf numFmtId="0" fontId="12" fillId="0" borderId="0" xfId="0" quotePrefix="1" applyFont="1" applyBorder="1" applyAlignment="1" applyProtection="1"/>
    <xf numFmtId="0" fontId="12" fillId="0" borderId="0" xfId="0" quotePrefix="1" applyFont="1" applyFill="1" applyBorder="1" applyAlignment="1" applyProtection="1"/>
    <xf numFmtId="0" fontId="15" fillId="0" borderId="36" xfId="0" applyFont="1" applyBorder="1" applyAlignment="1" applyProtection="1">
      <alignment horizontal="center"/>
    </xf>
    <xf numFmtId="0" fontId="15" fillId="0" borderId="0" xfId="0" quotePrefix="1" applyFont="1" applyBorder="1" applyAlignment="1" applyProtection="1">
      <alignment horizontal="center"/>
    </xf>
    <xf numFmtId="0" fontId="3" fillId="0" borderId="0" xfId="2" applyFont="1" applyFill="1" applyBorder="1" applyAlignment="1" applyProtection="1">
      <alignment horizontal="center" vertical="center"/>
    </xf>
    <xf numFmtId="0" fontId="8" fillId="8" borderId="6" xfId="0" applyFont="1" applyFill="1" applyBorder="1" applyAlignment="1" applyProtection="1">
      <alignment horizontal="center" wrapText="1"/>
    </xf>
    <xf numFmtId="0" fontId="10" fillId="0" borderId="3" xfId="0" applyNumberFormat="1" applyFont="1" applyBorder="1" applyAlignment="1" applyProtection="1">
      <alignment horizontal="left"/>
      <protection locked="0"/>
    </xf>
    <xf numFmtId="0" fontId="10" fillId="0" borderId="5" xfId="0" applyNumberFormat="1" applyFont="1" applyBorder="1" applyAlignment="1" applyProtection="1">
      <alignment horizontal="left"/>
      <protection locked="0"/>
    </xf>
    <xf numFmtId="0" fontId="10" fillId="0" borderId="4" xfId="0" applyNumberFormat="1" applyFont="1" applyBorder="1" applyAlignment="1" applyProtection="1">
      <alignment horizontal="left"/>
      <protection locked="0"/>
    </xf>
    <xf numFmtId="0" fontId="23" fillId="0" borderId="3" xfId="0" applyFont="1" applyBorder="1" applyAlignment="1" applyProtection="1">
      <alignment horizontal="center"/>
    </xf>
    <xf numFmtId="0" fontId="23" fillId="0" borderId="5" xfId="0" applyFont="1" applyBorder="1" applyAlignment="1" applyProtection="1">
      <alignment horizontal="center"/>
    </xf>
    <xf numFmtId="1" fontId="28" fillId="0" borderId="3" xfId="0" applyNumberFormat="1" applyFont="1" applyBorder="1" applyAlignment="1" applyProtection="1">
      <alignment horizontal="center"/>
    </xf>
    <xf numFmtId="0" fontId="28" fillId="0" borderId="5" xfId="0" applyFont="1" applyBorder="1" applyAlignment="1" applyProtection="1">
      <alignment horizontal="center"/>
    </xf>
    <xf numFmtId="0" fontId="28" fillId="0" borderId="4" xfId="0" applyFont="1" applyBorder="1" applyAlignment="1" applyProtection="1">
      <alignment horizontal="center"/>
    </xf>
    <xf numFmtId="0" fontId="3" fillId="3" borderId="2" xfId="0" applyFont="1" applyFill="1" applyBorder="1" applyAlignment="1" applyProtection="1">
      <alignment horizontal="center"/>
    </xf>
    <xf numFmtId="0" fontId="3" fillId="5" borderId="2" xfId="0" applyFont="1" applyFill="1" applyBorder="1" applyAlignment="1" applyProtection="1">
      <alignment horizontal="center"/>
    </xf>
    <xf numFmtId="0" fontId="3" fillId="4" borderId="2" xfId="0" applyFont="1" applyFill="1" applyBorder="1" applyAlignment="1" applyProtection="1">
      <alignment horizontal="center"/>
    </xf>
    <xf numFmtId="166" fontId="10" fillId="0" borderId="3" xfId="2" applyNumberFormat="1" applyFont="1" applyFill="1" applyBorder="1" applyAlignment="1" applyProtection="1">
      <alignment horizontal="center"/>
      <protection locked="0"/>
    </xf>
    <xf numFmtId="166" fontId="10" fillId="0" borderId="5" xfId="2" applyNumberFormat="1" applyFont="1" applyFill="1" applyBorder="1" applyAlignment="1" applyProtection="1">
      <alignment horizontal="center"/>
      <protection locked="0"/>
    </xf>
    <xf numFmtId="166" fontId="10" fillId="0" borderId="4" xfId="2" applyNumberFormat="1" applyFont="1" applyFill="1" applyBorder="1" applyAlignment="1" applyProtection="1">
      <alignment horizontal="center"/>
      <protection locked="0"/>
    </xf>
  </cellXfs>
  <cellStyles count="3">
    <cellStyle name="Currency" xfId="1" builtinId="4"/>
    <cellStyle name="Normal" xfId="0" builtinId="0"/>
    <cellStyle name="Normal_VP_Fare &amp; Payment Calculation_Rev102606" xfId="2" xr:uid="{00000000-0005-0000-0000-000003000000}"/>
  </cellStyles>
  <dxfs count="3">
    <dxf>
      <fill>
        <patternFill>
          <bgColor rgb="FFFFFF99"/>
        </patternFill>
      </fill>
    </dxf>
    <dxf>
      <fill>
        <patternFill>
          <bgColor theme="9" tint="0.59996337778862885"/>
        </patternFill>
      </fill>
    </dxf>
    <dxf>
      <font>
        <b/>
        <i val="0"/>
        <color rgb="FFC00000"/>
      </font>
      <fill>
        <patternFill patternType="solid">
          <bgColor rgb="FFFFFFCC"/>
        </patternFill>
      </fill>
    </dxf>
  </dxfs>
  <tableStyles count="0" defaultTableStyle="TableStyleMedium2" defaultPivotStyle="PivotStyleLight16"/>
  <colors>
    <mruColors>
      <color rgb="FF0000FF"/>
      <color rgb="FFFFFF99"/>
      <color rgb="FF003399"/>
      <color rgb="FF0000CC"/>
      <color rgb="FFFFFFC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0</xdr:row>
      <xdr:rowOff>224744</xdr:rowOff>
    </xdr:from>
    <xdr:to>
      <xdr:col>9</xdr:col>
      <xdr:colOff>213360</xdr:colOff>
      <xdr:row>2</xdr:row>
      <xdr:rowOff>220979</xdr:rowOff>
    </xdr:to>
    <xdr:pic>
      <xdr:nvPicPr>
        <xdr:cNvPr id="3" name="Picture 2">
          <a:extLst>
            <a:ext uri="{FF2B5EF4-FFF2-40B4-BE49-F238E27FC236}">
              <a16:creationId xmlns:a16="http://schemas.microsoft.com/office/drawing/2014/main" id="{2371BB07-843E-4D3B-8780-002BB5729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 y="224744"/>
          <a:ext cx="3078480" cy="445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davis\AppData\Local\Microsoft\Windows\Temporary%20Internet%20Files\Content.Outlook\HUK0GSL0\1351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ep"/>
      <sheetName val="Fare &amp; Payment"/>
      <sheetName val="Receipt"/>
      <sheetName val="Ridership &amp; Mileage"/>
      <sheetName val="Office Use Only"/>
      <sheetName val="Personal Use"/>
      <sheetName val="Sample Fare &amp; Payment"/>
      <sheetName val="Sample Ridership &amp; Mileage"/>
      <sheetName val="Sample Personal Use"/>
      <sheetName val="Print Ridership &amp; Mileage"/>
      <sheetName val="Print Pers Use"/>
      <sheetName val="Sheet1"/>
    </sheetNames>
    <sheetDataSet>
      <sheetData sheetId="0">
        <row r="1">
          <cell r="D1" t="str">
            <v>DrawDown</v>
          </cell>
        </row>
        <row r="2">
          <cell r="D2" t="str">
            <v>ORCA PP</v>
          </cell>
        </row>
        <row r="3">
          <cell r="D3" t="str">
            <v>WageWorks Direct Pay</v>
          </cell>
        </row>
        <row r="4">
          <cell r="D4" t="str">
            <v>ORCA/WageWorks</v>
          </cell>
        </row>
        <row r="5">
          <cell r="C5" t="str">
            <v>ADJ DD</v>
          </cell>
        </row>
        <row r="6">
          <cell r="C6" t="str">
            <v>ADJ ORCA PP</v>
          </cell>
        </row>
        <row r="9">
          <cell r="C9" t="str">
            <v>5 Day Work Week</v>
          </cell>
        </row>
        <row r="10">
          <cell r="C10" t="str">
            <v>4/10 Work Week</v>
          </cell>
        </row>
        <row r="11">
          <cell r="C11" t="str">
            <v>9/80 Work Week</v>
          </cell>
        </row>
        <row r="12">
          <cell r="C12" t="str">
            <v>6 Day Work Week</v>
          </cell>
        </row>
        <row r="13">
          <cell r="C13" t="str">
            <v>7 Day Work Week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I16"/>
  <sheetViews>
    <sheetView showGridLines="0" workbookViewId="0">
      <selection sqref="A1:D2"/>
    </sheetView>
  </sheetViews>
  <sheetFormatPr defaultColWidth="8.85546875" defaultRowHeight="15.75" x14ac:dyDescent="0.25"/>
  <cols>
    <col min="1" max="1" width="10.85546875" style="33" customWidth="1"/>
    <col min="2" max="4" width="10.7109375" style="33" customWidth="1"/>
    <col min="5" max="5" width="2.140625" style="33" customWidth="1"/>
    <col min="6" max="6" width="10.85546875" style="33" customWidth="1"/>
    <col min="7" max="9" width="10.7109375" style="33" customWidth="1"/>
    <col min="10" max="16384" width="8.85546875" style="33"/>
  </cols>
  <sheetData>
    <row r="1" spans="1:9" ht="18" customHeight="1" x14ac:dyDescent="0.25">
      <c r="A1" s="93" t="s">
        <v>21</v>
      </c>
      <c r="B1" s="93"/>
      <c r="C1" s="93"/>
      <c r="D1" s="93"/>
      <c r="E1" s="94"/>
      <c r="F1" s="93" t="s">
        <v>21</v>
      </c>
      <c r="G1" s="93"/>
      <c r="H1" s="93"/>
      <c r="I1" s="93"/>
    </row>
    <row r="2" spans="1:9" ht="18" customHeight="1" x14ac:dyDescent="0.25">
      <c r="A2" s="93"/>
      <c r="B2" s="93"/>
      <c r="C2" s="93"/>
      <c r="D2" s="93"/>
      <c r="E2" s="94"/>
      <c r="F2" s="93"/>
      <c r="G2" s="93"/>
      <c r="H2" s="93"/>
      <c r="I2" s="93"/>
    </row>
    <row r="3" spans="1:9" ht="16.5" thickBot="1" x14ac:dyDescent="0.3">
      <c r="A3" s="41" t="s">
        <v>16</v>
      </c>
      <c r="B3" s="66"/>
      <c r="C3" s="41" t="s">
        <v>0</v>
      </c>
      <c r="D3" s="66"/>
      <c r="E3" s="94"/>
      <c r="F3" s="41" t="s">
        <v>16</v>
      </c>
      <c r="G3" s="66"/>
      <c r="H3" s="41" t="s">
        <v>0</v>
      </c>
      <c r="I3" s="66"/>
    </row>
    <row r="4" spans="1:9" ht="8.4499999999999993" customHeight="1" thickBot="1" x14ac:dyDescent="0.3">
      <c r="A4" s="40"/>
      <c r="B4" s="39"/>
      <c r="C4" s="39"/>
      <c r="D4" s="39"/>
      <c r="E4" s="94"/>
      <c r="F4" s="40"/>
      <c r="G4" s="39"/>
      <c r="H4" s="39"/>
      <c r="I4" s="39"/>
    </row>
    <row r="5" spans="1:9" ht="18.600000000000001" customHeight="1" x14ac:dyDescent="0.25">
      <c r="A5" s="42" t="s">
        <v>1</v>
      </c>
      <c r="B5" s="95"/>
      <c r="C5" s="95"/>
      <c r="D5" s="96"/>
      <c r="E5" s="94"/>
      <c r="F5" s="42" t="s">
        <v>1</v>
      </c>
      <c r="G5" s="95"/>
      <c r="H5" s="95"/>
      <c r="I5" s="96"/>
    </row>
    <row r="6" spans="1:9" ht="18.600000000000001" customHeight="1" x14ac:dyDescent="0.25">
      <c r="A6" s="43" t="s">
        <v>18</v>
      </c>
      <c r="B6" s="90"/>
      <c r="C6" s="90"/>
      <c r="D6" s="91"/>
      <c r="E6" s="94"/>
      <c r="F6" s="43" t="s">
        <v>18</v>
      </c>
      <c r="G6" s="90"/>
      <c r="H6" s="90"/>
      <c r="I6" s="91"/>
    </row>
    <row r="7" spans="1:9" ht="18.600000000000001" customHeight="1" x14ac:dyDescent="0.25">
      <c r="A7" s="92" t="s">
        <v>19</v>
      </c>
      <c r="B7" s="84"/>
      <c r="C7" s="85"/>
      <c r="D7" s="86"/>
      <c r="E7" s="94"/>
      <c r="F7" s="92" t="s">
        <v>19</v>
      </c>
      <c r="G7" s="84"/>
      <c r="H7" s="85"/>
      <c r="I7" s="86"/>
    </row>
    <row r="8" spans="1:9" ht="18.600000000000001" customHeight="1" x14ac:dyDescent="0.25">
      <c r="A8" s="92"/>
      <c r="B8" s="87"/>
      <c r="C8" s="88"/>
      <c r="D8" s="89"/>
      <c r="E8" s="94"/>
      <c r="F8" s="92"/>
      <c r="G8" s="87"/>
      <c r="H8" s="88"/>
      <c r="I8" s="89"/>
    </row>
    <row r="9" spans="1:9" ht="18.600000000000001" customHeight="1" x14ac:dyDescent="0.25">
      <c r="A9" s="92"/>
      <c r="B9" s="87"/>
      <c r="C9" s="88"/>
      <c r="D9" s="89"/>
      <c r="E9" s="94"/>
      <c r="F9" s="92"/>
      <c r="G9" s="87"/>
      <c r="H9" s="88"/>
      <c r="I9" s="89"/>
    </row>
    <row r="10" spans="1:9" ht="18.600000000000001" customHeight="1" x14ac:dyDescent="0.25">
      <c r="A10" s="92"/>
      <c r="B10" s="87"/>
      <c r="C10" s="88"/>
      <c r="D10" s="89"/>
      <c r="E10" s="94"/>
      <c r="F10" s="92"/>
      <c r="G10" s="87"/>
      <c r="H10" s="88"/>
      <c r="I10" s="89"/>
    </row>
    <row r="11" spans="1:9" ht="18.600000000000001" customHeight="1" x14ac:dyDescent="0.25">
      <c r="A11" s="92"/>
      <c r="B11" s="87"/>
      <c r="C11" s="88"/>
      <c r="D11" s="89"/>
      <c r="E11" s="94"/>
      <c r="F11" s="92"/>
      <c r="G11" s="87"/>
      <c r="H11" s="88"/>
      <c r="I11" s="89"/>
    </row>
    <row r="12" spans="1:9" ht="18.600000000000001" customHeight="1" x14ac:dyDescent="0.25">
      <c r="A12" s="92"/>
      <c r="B12" s="87"/>
      <c r="C12" s="88"/>
      <c r="D12" s="89"/>
      <c r="E12" s="94"/>
      <c r="F12" s="92"/>
      <c r="G12" s="87"/>
      <c r="H12" s="88"/>
      <c r="I12" s="89"/>
    </row>
    <row r="13" spans="1:9" ht="18.600000000000001" customHeight="1" x14ac:dyDescent="0.25">
      <c r="A13" s="92"/>
      <c r="B13" s="87"/>
      <c r="C13" s="88"/>
      <c r="D13" s="89"/>
      <c r="E13" s="94"/>
      <c r="F13" s="92"/>
      <c r="G13" s="87"/>
      <c r="H13" s="88"/>
      <c r="I13" s="89"/>
    </row>
    <row r="14" spans="1:9" ht="5.45" customHeight="1" x14ac:dyDescent="0.25">
      <c r="A14" s="44"/>
      <c r="B14" s="34"/>
      <c r="C14" s="35"/>
      <c r="D14" s="36"/>
      <c r="E14" s="94"/>
      <c r="F14" s="44"/>
      <c r="G14" s="34"/>
      <c r="H14" s="35"/>
      <c r="I14" s="36"/>
    </row>
    <row r="15" spans="1:9" ht="18.600000000000001" customHeight="1" thickBot="1" x14ac:dyDescent="0.3">
      <c r="A15" s="45" t="s">
        <v>20</v>
      </c>
      <c r="B15" s="81"/>
      <c r="C15" s="82"/>
      <c r="D15" s="83"/>
      <c r="E15" s="94"/>
      <c r="F15" s="45" t="s">
        <v>20</v>
      </c>
      <c r="G15" s="81"/>
      <c r="H15" s="82"/>
      <c r="I15" s="83"/>
    </row>
    <row r="16" spans="1:9" x14ac:dyDescent="0.25">
      <c r="A16" s="37"/>
      <c r="B16" s="80"/>
      <c r="C16" s="80"/>
      <c r="D16" s="80"/>
      <c r="E16" s="38"/>
      <c r="F16" s="37"/>
      <c r="G16" s="80"/>
      <c r="H16" s="80"/>
      <c r="I16" s="80"/>
    </row>
  </sheetData>
  <sheetProtection algorithmName="SHA-512" hashValue="hSFxrrmoDG1xvAMphoHLf+WMCw8ZIFi2yNXFAXxDIP7wLSB5P/EJu0khK2Hvc2Y756bgLmYCxq82QJX6aCG6Zg==" saltValue="D9wGeWZzIB9c/LEoS9RcWg==" spinCount="100000" sheet="1" objects="1" scenarios="1"/>
  <mergeCells count="15">
    <mergeCell ref="B6:D6"/>
    <mergeCell ref="G6:I6"/>
    <mergeCell ref="A7:A13"/>
    <mergeCell ref="A1:D2"/>
    <mergeCell ref="F1:I2"/>
    <mergeCell ref="F7:F13"/>
    <mergeCell ref="B7:D13"/>
    <mergeCell ref="E1:E15"/>
    <mergeCell ref="B5:D5"/>
    <mergeCell ref="G5:I5"/>
    <mergeCell ref="B16:D16"/>
    <mergeCell ref="G16:I16"/>
    <mergeCell ref="B15:D15"/>
    <mergeCell ref="G15:I15"/>
    <mergeCell ref="G7:I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pageSetUpPr fitToPage="1"/>
  </sheetPr>
  <dimension ref="A1:AL39"/>
  <sheetViews>
    <sheetView showGridLines="0" tabSelected="1" zoomScaleNormal="100" workbookViewId="0">
      <selection activeCell="D6" sqref="D6"/>
    </sheetView>
  </sheetViews>
  <sheetFormatPr defaultColWidth="9.28515625" defaultRowHeight="13.5" x14ac:dyDescent="0.25"/>
  <cols>
    <col min="1" max="1" width="3" style="1" customWidth="1"/>
    <col min="2" max="2" width="0.7109375" style="1" customWidth="1"/>
    <col min="3" max="3" width="8.42578125" style="1" customWidth="1"/>
    <col min="4" max="4" width="7.7109375" style="1" customWidth="1"/>
    <col min="5" max="5" width="0.7109375" style="1" customWidth="1"/>
    <col min="6" max="7" width="7.7109375" style="1" customWidth="1"/>
    <col min="8" max="38" width="3.7109375" style="1" customWidth="1"/>
    <col min="39" max="16384" width="9.28515625" style="2"/>
  </cols>
  <sheetData>
    <row r="1" spans="1:38" ht="18" customHeight="1" x14ac:dyDescent="0.25">
      <c r="P1" s="61"/>
      <c r="Q1" s="61"/>
      <c r="R1" s="61"/>
      <c r="S1" s="61"/>
      <c r="T1" s="61"/>
      <c r="U1" s="61"/>
      <c r="V1" s="61"/>
      <c r="W1" s="61"/>
      <c r="X1" s="61"/>
      <c r="Y1" s="61"/>
      <c r="Z1" s="61"/>
      <c r="AF1" s="103"/>
      <c r="AG1" s="103"/>
      <c r="AH1" s="103"/>
      <c r="AI1" s="103"/>
      <c r="AJ1" s="103"/>
      <c r="AK1" s="103"/>
      <c r="AL1" s="103"/>
    </row>
    <row r="2" spans="1:38" ht="17.45" customHeight="1" x14ac:dyDescent="0.25">
      <c r="A2" s="7"/>
      <c r="B2" s="7"/>
      <c r="C2" s="7"/>
      <c r="D2" s="7"/>
      <c r="E2" s="7"/>
      <c r="F2" s="7"/>
      <c r="G2" s="7"/>
      <c r="H2" s="7"/>
      <c r="I2" s="7"/>
      <c r="J2" s="7"/>
      <c r="K2" s="114" t="s">
        <v>27</v>
      </c>
      <c r="L2" s="115"/>
      <c r="M2" s="116"/>
      <c r="N2" s="120" t="s">
        <v>0</v>
      </c>
      <c r="O2" s="120"/>
      <c r="P2" s="114" t="s">
        <v>1</v>
      </c>
      <c r="Q2" s="115"/>
      <c r="R2" s="116"/>
      <c r="S2" s="120" t="s">
        <v>23</v>
      </c>
      <c r="T2" s="120"/>
      <c r="U2" s="120"/>
      <c r="V2" s="114" t="s">
        <v>1</v>
      </c>
      <c r="W2" s="115"/>
      <c r="X2" s="116"/>
      <c r="Y2" s="120" t="s">
        <v>24</v>
      </c>
      <c r="Z2" s="120"/>
      <c r="AA2" s="120"/>
      <c r="AB2" s="120" t="s">
        <v>2</v>
      </c>
      <c r="AC2" s="120"/>
      <c r="AD2" s="120"/>
      <c r="AE2" s="7"/>
      <c r="AF2" s="104"/>
      <c r="AG2" s="104"/>
      <c r="AH2" s="104"/>
      <c r="AI2" s="104"/>
      <c r="AJ2" s="104"/>
      <c r="AK2" s="104"/>
      <c r="AL2" s="104"/>
    </row>
    <row r="3" spans="1:38" ht="17.45" customHeight="1" x14ac:dyDescent="0.3">
      <c r="A3" s="8"/>
      <c r="B3" s="8"/>
      <c r="C3" s="8"/>
      <c r="D3" s="8"/>
      <c r="E3" s="8"/>
      <c r="F3" s="8"/>
      <c r="G3" s="8"/>
      <c r="H3" s="8"/>
      <c r="I3" s="9"/>
      <c r="J3" s="9"/>
      <c r="K3" s="117"/>
      <c r="L3" s="118"/>
      <c r="M3" s="119"/>
      <c r="N3" s="120"/>
      <c r="O3" s="120"/>
      <c r="P3" s="117"/>
      <c r="Q3" s="118"/>
      <c r="R3" s="119"/>
      <c r="S3" s="120"/>
      <c r="T3" s="120"/>
      <c r="U3" s="120"/>
      <c r="V3" s="117"/>
      <c r="W3" s="118"/>
      <c r="X3" s="119"/>
      <c r="Y3" s="120"/>
      <c r="Z3" s="120"/>
      <c r="AA3" s="120"/>
      <c r="AB3" s="120"/>
      <c r="AC3" s="120"/>
      <c r="AD3" s="120"/>
      <c r="AF3" s="109"/>
      <c r="AG3" s="109"/>
      <c r="AH3" s="109"/>
      <c r="AI3" s="121"/>
      <c r="AJ3" s="121"/>
      <c r="AK3" s="121"/>
      <c r="AL3" s="121"/>
    </row>
    <row r="4" spans="1:38" ht="17.45" customHeight="1" x14ac:dyDescent="0.3">
      <c r="A4" s="153" t="s">
        <v>22</v>
      </c>
      <c r="B4" s="153"/>
      <c r="C4" s="153"/>
      <c r="D4" s="153"/>
      <c r="E4" s="153"/>
      <c r="F4" s="153"/>
      <c r="G4" s="153"/>
      <c r="H4" s="153"/>
      <c r="I4" s="153"/>
      <c r="J4" s="10"/>
      <c r="K4" s="105"/>
      <c r="L4" s="106"/>
      <c r="M4" s="107"/>
      <c r="N4" s="137"/>
      <c r="O4" s="138"/>
      <c r="P4" s="134"/>
      <c r="Q4" s="135"/>
      <c r="R4" s="136"/>
      <c r="S4" s="111"/>
      <c r="T4" s="112"/>
      <c r="U4" s="113"/>
      <c r="V4" s="134"/>
      <c r="W4" s="135"/>
      <c r="X4" s="136"/>
      <c r="Y4" s="111"/>
      <c r="Z4" s="112"/>
      <c r="AA4" s="113"/>
      <c r="AB4" s="122">
        <f>Y4-S4</f>
        <v>0</v>
      </c>
      <c r="AC4" s="123"/>
      <c r="AD4" s="124"/>
      <c r="AE4" s="25"/>
      <c r="AF4" s="110"/>
      <c r="AG4" s="110"/>
      <c r="AH4" s="110"/>
      <c r="AI4" s="121"/>
      <c r="AJ4" s="121"/>
      <c r="AK4" s="121"/>
      <c r="AL4" s="121"/>
    </row>
    <row r="5" spans="1:38" ht="17.45" customHeight="1" x14ac:dyDescent="0.3">
      <c r="A5" s="153"/>
      <c r="B5" s="153"/>
      <c r="C5" s="153"/>
      <c r="D5" s="153"/>
      <c r="E5" s="153"/>
      <c r="F5" s="153"/>
      <c r="G5" s="153"/>
      <c r="H5" s="153"/>
      <c r="I5" s="153"/>
      <c r="J5" s="10"/>
      <c r="K5" s="105"/>
      <c r="L5" s="106"/>
      <c r="M5" s="107"/>
      <c r="N5" s="137"/>
      <c r="O5" s="138"/>
      <c r="P5" s="134"/>
      <c r="Q5" s="135"/>
      <c r="R5" s="136"/>
      <c r="S5" s="111"/>
      <c r="T5" s="112"/>
      <c r="U5" s="113"/>
      <c r="V5" s="134"/>
      <c r="W5" s="135"/>
      <c r="X5" s="136"/>
      <c r="Y5" s="111"/>
      <c r="Z5" s="112"/>
      <c r="AA5" s="113"/>
      <c r="AB5" s="122">
        <f>Y5-S5</f>
        <v>0</v>
      </c>
      <c r="AC5" s="123"/>
      <c r="AD5" s="124"/>
      <c r="AE5" s="25"/>
      <c r="AF5" s="108"/>
      <c r="AG5" s="108"/>
      <c r="AH5" s="108"/>
      <c r="AI5" s="121"/>
      <c r="AJ5" s="121"/>
      <c r="AK5" s="121"/>
      <c r="AL5" s="121"/>
    </row>
    <row r="6" spans="1:38" ht="17.45" customHeight="1" x14ac:dyDescent="0.3">
      <c r="A6" s="139" t="s">
        <v>16</v>
      </c>
      <c r="B6" s="139"/>
      <c r="C6" s="139"/>
      <c r="D6" s="62"/>
      <c r="E6" s="67"/>
      <c r="F6" s="24" t="s">
        <v>0</v>
      </c>
      <c r="G6" s="63"/>
      <c r="J6" s="10"/>
      <c r="K6" s="105"/>
      <c r="L6" s="106"/>
      <c r="M6" s="107"/>
      <c r="N6" s="137"/>
      <c r="O6" s="138"/>
      <c r="P6" s="134"/>
      <c r="Q6" s="135"/>
      <c r="R6" s="136"/>
      <c r="S6" s="111"/>
      <c r="T6" s="112"/>
      <c r="U6" s="113"/>
      <c r="V6" s="134"/>
      <c r="W6" s="135"/>
      <c r="X6" s="136"/>
      <c r="Y6" s="111"/>
      <c r="Z6" s="112"/>
      <c r="AA6" s="113"/>
      <c r="AB6" s="122">
        <f>Y6-S6</f>
        <v>0</v>
      </c>
      <c r="AC6" s="123"/>
      <c r="AD6" s="124"/>
      <c r="AE6" s="25"/>
      <c r="AF6" s="110"/>
      <c r="AG6" s="110"/>
      <c r="AH6" s="110"/>
      <c r="AI6" s="149"/>
      <c r="AJ6" s="149"/>
      <c r="AK6" s="149"/>
      <c r="AL6" s="149"/>
    </row>
    <row r="7" spans="1:38" ht="17.45" customHeight="1" x14ac:dyDescent="0.3">
      <c r="A7" s="139" t="s">
        <v>26</v>
      </c>
      <c r="B7" s="139"/>
      <c r="C7" s="139"/>
      <c r="D7" s="143"/>
      <c r="E7" s="143"/>
      <c r="F7" s="143"/>
      <c r="G7" s="143"/>
      <c r="J7" s="10"/>
      <c r="K7" s="105"/>
      <c r="L7" s="106"/>
      <c r="M7" s="107"/>
      <c r="N7" s="137"/>
      <c r="O7" s="138"/>
      <c r="P7" s="134"/>
      <c r="Q7" s="135"/>
      <c r="R7" s="136"/>
      <c r="S7" s="111"/>
      <c r="T7" s="112"/>
      <c r="U7" s="113"/>
      <c r="V7" s="134"/>
      <c r="W7" s="135"/>
      <c r="X7" s="136"/>
      <c r="Y7" s="111"/>
      <c r="Z7" s="112"/>
      <c r="AA7" s="113"/>
      <c r="AB7" s="122">
        <f>Y7-S7</f>
        <v>0</v>
      </c>
      <c r="AC7" s="123"/>
      <c r="AD7" s="124"/>
      <c r="AE7" s="25"/>
      <c r="AF7" s="110"/>
      <c r="AG7" s="110"/>
      <c r="AH7" s="110"/>
      <c r="AI7" s="150"/>
      <c r="AJ7" s="150"/>
      <c r="AK7" s="150"/>
      <c r="AL7" s="150"/>
    </row>
    <row r="8" spans="1:38" ht="17.45" customHeight="1" thickBot="1" x14ac:dyDescent="0.35">
      <c r="A8" s="139" t="s">
        <v>3</v>
      </c>
      <c r="B8" s="139"/>
      <c r="C8" s="139"/>
      <c r="D8" s="140"/>
      <c r="E8" s="140"/>
      <c r="F8" s="140"/>
      <c r="G8" s="140"/>
      <c r="J8" s="10"/>
      <c r="K8" s="105"/>
      <c r="L8" s="106"/>
      <c r="M8" s="107"/>
      <c r="N8" s="137"/>
      <c r="O8" s="138"/>
      <c r="P8" s="134"/>
      <c r="Q8" s="135"/>
      <c r="R8" s="136"/>
      <c r="S8" s="111"/>
      <c r="T8" s="112"/>
      <c r="U8" s="113"/>
      <c r="V8" s="134"/>
      <c r="W8" s="135"/>
      <c r="X8" s="136"/>
      <c r="Y8" s="111"/>
      <c r="Z8" s="112"/>
      <c r="AA8" s="113"/>
      <c r="AB8" s="122">
        <f>Y8-S8</f>
        <v>0</v>
      </c>
      <c r="AC8" s="123"/>
      <c r="AD8" s="124"/>
      <c r="AE8" s="25"/>
      <c r="AF8" s="110"/>
      <c r="AG8" s="110"/>
      <c r="AH8" s="110"/>
      <c r="AI8" s="149"/>
      <c r="AJ8" s="149"/>
      <c r="AK8" s="149"/>
      <c r="AL8" s="149"/>
    </row>
    <row r="9" spans="1:38" ht="17.45" customHeight="1" thickBot="1" x14ac:dyDescent="0.35">
      <c r="A9" s="12"/>
      <c r="B9" s="12"/>
      <c r="C9" s="12"/>
      <c r="D9" s="13"/>
      <c r="E9" s="13"/>
      <c r="F9" s="13"/>
      <c r="G9" s="14"/>
      <c r="H9" s="12"/>
      <c r="I9" s="3"/>
      <c r="J9" s="3"/>
      <c r="K9" s="56"/>
      <c r="L9" s="57"/>
      <c r="M9" s="57"/>
      <c r="N9" s="57"/>
      <c r="O9" s="57"/>
      <c r="P9" s="57"/>
      <c r="Q9" s="57"/>
      <c r="R9" s="57"/>
      <c r="S9" s="57"/>
      <c r="T9" s="57"/>
      <c r="U9" s="58"/>
      <c r="V9" s="58"/>
      <c r="W9" s="58"/>
      <c r="X9" s="58"/>
      <c r="Y9" s="58"/>
      <c r="Z9" s="98" t="s">
        <v>20</v>
      </c>
      <c r="AA9" s="151"/>
      <c r="AB9" s="144">
        <f>SUM(AB4:AD8)</f>
        <v>0</v>
      </c>
      <c r="AC9" s="145"/>
      <c r="AD9" s="146"/>
      <c r="AE9" s="65"/>
      <c r="AF9" s="108"/>
      <c r="AG9" s="108"/>
      <c r="AH9" s="108"/>
      <c r="AI9" s="152"/>
      <c r="AJ9" s="152"/>
      <c r="AK9" s="69"/>
      <c r="AL9" s="70"/>
    </row>
    <row r="10" spans="1:38" ht="16.5" customHeight="1" x14ac:dyDescent="0.25">
      <c r="A10" s="12"/>
      <c r="B10" s="12"/>
      <c r="C10" s="12"/>
      <c r="D10" s="13"/>
      <c r="E10" s="13"/>
      <c r="F10" s="13"/>
      <c r="G10" s="14"/>
      <c r="H10" s="12"/>
      <c r="I10" s="11"/>
      <c r="J10" s="11"/>
      <c r="K10" s="11"/>
      <c r="L10" s="11"/>
      <c r="M10" s="11"/>
      <c r="N10" s="11"/>
      <c r="O10" s="11"/>
      <c r="P10" s="11"/>
      <c r="Q10" s="11"/>
      <c r="R10" s="11"/>
      <c r="S10" s="11"/>
      <c r="T10" s="11"/>
      <c r="U10" s="11"/>
      <c r="V10" s="11"/>
      <c r="W10" s="11"/>
      <c r="X10" s="11"/>
      <c r="Y10" s="16"/>
      <c r="Z10" s="13"/>
      <c r="AA10" s="13"/>
      <c r="AB10" s="125"/>
      <c r="AC10" s="125"/>
      <c r="AD10" s="125"/>
      <c r="AE10" s="125"/>
      <c r="AF10" s="125"/>
      <c r="AG10" s="125"/>
      <c r="AH10" s="125"/>
      <c r="AL10" s="15"/>
    </row>
    <row r="11" spans="1:38" ht="16.899999999999999" customHeight="1" x14ac:dyDescent="0.2">
      <c r="A11" s="126" t="s">
        <v>17</v>
      </c>
      <c r="B11" s="127"/>
      <c r="C11" s="127"/>
      <c r="D11" s="127"/>
      <c r="E11" s="127"/>
      <c r="F11" s="127"/>
      <c r="G11" s="71"/>
      <c r="H11" s="147" t="s">
        <v>28</v>
      </c>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8"/>
    </row>
    <row r="12" spans="1:38" ht="16.899999999999999" customHeight="1" x14ac:dyDescent="0.3">
      <c r="A12" s="128"/>
      <c r="B12" s="129"/>
      <c r="C12" s="129"/>
      <c r="D12" s="129"/>
      <c r="E12" s="129"/>
      <c r="F12" s="130"/>
      <c r="G12" s="141" t="s">
        <v>10</v>
      </c>
      <c r="H12" s="64" t="str">
        <f>IF($D$7&gt;0, IF(ISTEXT($D$7), IF(WEEKDAY(DATE(VALUE(RIGHT($D$7, 4)), MONTH(DATEVALUE(LEFT($D$7,4)&amp;"1")), H13))=7, "Sat", IF(WEEKDAY(DATE(VALUE(RIGHT($D$7, 4)), MONTH(DATEVALUE(LEFT($D$7,4)&amp;"1")), H13))=1, "Sun", "")), IF(WEEKDAY(DATE(YEAR($D$7), MONTH($D$7),  H13))=7, "Sat", IF(WEEKDAY(DATE(YEAR($D$7), MONTH($D$7), H13))=1, "Sun", ""))), "")</f>
        <v/>
      </c>
      <c r="I12" s="64" t="str">
        <f t="shared" ref="I12:AL12" si="0">IF($D$7&gt;0, IF(ISTEXT($D$7), IF(WEEKDAY(DATE(VALUE(RIGHT($D$7, 4)), MONTH(DATEVALUE(LEFT($D$7,4)&amp;"1")), I13))=7, "Sat", IF(WEEKDAY(DATE(VALUE(RIGHT($D$7, 4)), MONTH(DATEVALUE(LEFT($D$7,4)&amp;"1")), I13))=1, "Sun", "")), IF(WEEKDAY(DATE(YEAR($D$7), MONTH($D$7),  I13))=7, "Sat", IF(WEEKDAY(DATE(YEAR($D$7), MONTH($D$7), I13))=1, "Sun", ""))), "")</f>
        <v/>
      </c>
      <c r="J12" s="64" t="str">
        <f t="shared" si="0"/>
        <v/>
      </c>
      <c r="K12" s="64" t="str">
        <f t="shared" si="0"/>
        <v/>
      </c>
      <c r="L12" s="64" t="str">
        <f t="shared" si="0"/>
        <v/>
      </c>
      <c r="M12" s="64" t="str">
        <f t="shared" si="0"/>
        <v/>
      </c>
      <c r="N12" s="64" t="str">
        <f t="shared" si="0"/>
        <v/>
      </c>
      <c r="O12" s="64" t="str">
        <f t="shared" si="0"/>
        <v/>
      </c>
      <c r="P12" s="64" t="str">
        <f t="shared" si="0"/>
        <v/>
      </c>
      <c r="Q12" s="64" t="str">
        <f t="shared" si="0"/>
        <v/>
      </c>
      <c r="R12" s="64" t="str">
        <f t="shared" si="0"/>
        <v/>
      </c>
      <c r="S12" s="64" t="str">
        <f t="shared" si="0"/>
        <v/>
      </c>
      <c r="T12" s="64" t="str">
        <f t="shared" si="0"/>
        <v/>
      </c>
      <c r="U12" s="64" t="str">
        <f t="shared" si="0"/>
        <v/>
      </c>
      <c r="V12" s="64" t="str">
        <f t="shared" si="0"/>
        <v/>
      </c>
      <c r="W12" s="64" t="str">
        <f t="shared" si="0"/>
        <v/>
      </c>
      <c r="X12" s="64" t="str">
        <f t="shared" si="0"/>
        <v/>
      </c>
      <c r="Y12" s="64" t="str">
        <f t="shared" si="0"/>
        <v/>
      </c>
      <c r="Z12" s="64" t="str">
        <f t="shared" si="0"/>
        <v/>
      </c>
      <c r="AA12" s="64" t="str">
        <f t="shared" si="0"/>
        <v/>
      </c>
      <c r="AB12" s="64" t="str">
        <f t="shared" si="0"/>
        <v/>
      </c>
      <c r="AC12" s="64" t="str">
        <f t="shared" si="0"/>
        <v/>
      </c>
      <c r="AD12" s="64" t="str">
        <f t="shared" si="0"/>
        <v/>
      </c>
      <c r="AE12" s="64" t="str">
        <f t="shared" si="0"/>
        <v/>
      </c>
      <c r="AF12" s="64" t="str">
        <f t="shared" si="0"/>
        <v/>
      </c>
      <c r="AG12" s="64" t="str">
        <f t="shared" si="0"/>
        <v/>
      </c>
      <c r="AH12" s="64" t="str">
        <f t="shared" si="0"/>
        <v/>
      </c>
      <c r="AI12" s="64" t="str">
        <f t="shared" si="0"/>
        <v/>
      </c>
      <c r="AJ12" s="64" t="str">
        <f t="shared" si="0"/>
        <v/>
      </c>
      <c r="AK12" s="64" t="str">
        <f t="shared" si="0"/>
        <v/>
      </c>
      <c r="AL12" s="64" t="str">
        <f t="shared" si="0"/>
        <v/>
      </c>
    </row>
    <row r="13" spans="1:38" ht="16.899999999999999" customHeight="1" x14ac:dyDescent="0.3">
      <c r="A13" s="131"/>
      <c r="B13" s="132"/>
      <c r="C13" s="132"/>
      <c r="D13" s="132"/>
      <c r="E13" s="132"/>
      <c r="F13" s="133"/>
      <c r="G13" s="142"/>
      <c r="H13" s="59">
        <v>1</v>
      </c>
      <c r="I13" s="60">
        <v>2</v>
      </c>
      <c r="J13" s="59">
        <v>3</v>
      </c>
      <c r="K13" s="59">
        <v>4</v>
      </c>
      <c r="L13" s="59">
        <v>5</v>
      </c>
      <c r="M13" s="59">
        <v>6</v>
      </c>
      <c r="N13" s="59">
        <v>7</v>
      </c>
      <c r="O13" s="59">
        <v>8</v>
      </c>
      <c r="P13" s="59">
        <v>9</v>
      </c>
      <c r="Q13" s="59">
        <v>10</v>
      </c>
      <c r="R13" s="59">
        <v>11</v>
      </c>
      <c r="S13" s="59">
        <v>12</v>
      </c>
      <c r="T13" s="59">
        <v>13</v>
      </c>
      <c r="U13" s="59">
        <v>14</v>
      </c>
      <c r="V13" s="59">
        <v>15</v>
      </c>
      <c r="W13" s="59">
        <v>16</v>
      </c>
      <c r="X13" s="59">
        <v>17</v>
      </c>
      <c r="Y13" s="59">
        <v>18</v>
      </c>
      <c r="Z13" s="59">
        <v>19</v>
      </c>
      <c r="AA13" s="59">
        <v>20</v>
      </c>
      <c r="AB13" s="59">
        <v>21</v>
      </c>
      <c r="AC13" s="59">
        <v>22</v>
      </c>
      <c r="AD13" s="59">
        <v>23</v>
      </c>
      <c r="AE13" s="59">
        <v>24</v>
      </c>
      <c r="AF13" s="59">
        <v>25</v>
      </c>
      <c r="AG13" s="59">
        <v>26</v>
      </c>
      <c r="AH13" s="59">
        <v>27</v>
      </c>
      <c r="AI13" s="59">
        <v>28</v>
      </c>
      <c r="AJ13" s="59">
        <v>29</v>
      </c>
      <c r="AK13" s="59">
        <v>30</v>
      </c>
      <c r="AL13" s="26">
        <v>31</v>
      </c>
    </row>
    <row r="14" spans="1:38" ht="16.899999999999999" customHeight="1" x14ac:dyDescent="0.3">
      <c r="A14" s="27" t="s">
        <v>4</v>
      </c>
      <c r="B14" s="75"/>
      <c r="C14" s="75"/>
      <c r="D14" s="75"/>
      <c r="E14" s="75"/>
      <c r="F14" s="76"/>
      <c r="G14" s="72"/>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row>
    <row r="15" spans="1:38" ht="16.899999999999999" customHeight="1" x14ac:dyDescent="0.3">
      <c r="A15" s="22">
        <v>1</v>
      </c>
      <c r="B15" s="77"/>
      <c r="C15" s="77"/>
      <c r="D15" s="77"/>
      <c r="E15" s="77"/>
      <c r="F15" s="78"/>
      <c r="G15" s="72"/>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row>
    <row r="16" spans="1:38" ht="16.899999999999999" customHeight="1" x14ac:dyDescent="0.3">
      <c r="A16" s="22">
        <v>2</v>
      </c>
      <c r="B16" s="77"/>
      <c r="C16" s="77"/>
      <c r="D16" s="77"/>
      <c r="E16" s="77"/>
      <c r="F16" s="78"/>
      <c r="G16" s="72"/>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row>
    <row r="17" spans="1:38" ht="16.899999999999999" customHeight="1" x14ac:dyDescent="0.3">
      <c r="A17" s="22">
        <v>3</v>
      </c>
      <c r="B17" s="75"/>
      <c r="C17" s="75"/>
      <c r="D17" s="75"/>
      <c r="E17" s="75"/>
      <c r="F17" s="76"/>
      <c r="G17" s="72"/>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row>
    <row r="18" spans="1:38" ht="16.899999999999999" customHeight="1" x14ac:dyDescent="0.3">
      <c r="A18" s="22">
        <v>4</v>
      </c>
      <c r="B18" s="75"/>
      <c r="C18" s="75"/>
      <c r="D18" s="75"/>
      <c r="E18" s="75"/>
      <c r="F18" s="76"/>
      <c r="G18" s="72"/>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row>
    <row r="19" spans="1:38" ht="16.899999999999999" customHeight="1" x14ac:dyDescent="0.3">
      <c r="A19" s="22">
        <v>5</v>
      </c>
      <c r="B19" s="75"/>
      <c r="C19" s="75"/>
      <c r="D19" s="75"/>
      <c r="E19" s="75"/>
      <c r="F19" s="76"/>
      <c r="G19" s="72"/>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row>
    <row r="20" spans="1:38" ht="16.899999999999999" customHeight="1" x14ac:dyDescent="0.3">
      <c r="A20" s="22">
        <v>6</v>
      </c>
      <c r="B20" s="75"/>
      <c r="C20" s="75"/>
      <c r="D20" s="75"/>
      <c r="E20" s="75"/>
      <c r="F20" s="76"/>
      <c r="G20" s="72"/>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row>
    <row r="21" spans="1:38" ht="16.899999999999999" customHeight="1" x14ac:dyDescent="0.3">
      <c r="A21" s="22">
        <v>7</v>
      </c>
      <c r="B21" s="79"/>
      <c r="C21" s="73"/>
      <c r="D21" s="73"/>
      <c r="E21" s="73"/>
      <c r="F21" s="74"/>
      <c r="G21" s="72"/>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row>
    <row r="22" spans="1:38" ht="16.899999999999999" customHeight="1" x14ac:dyDescent="0.3">
      <c r="A22" s="22">
        <v>8</v>
      </c>
      <c r="B22" s="79"/>
      <c r="C22" s="73"/>
      <c r="D22" s="73"/>
      <c r="E22" s="73"/>
      <c r="F22" s="74"/>
      <c r="G22" s="72"/>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row>
    <row r="23" spans="1:38" ht="16.899999999999999" customHeight="1" x14ac:dyDescent="0.3">
      <c r="A23" s="22">
        <v>9</v>
      </c>
      <c r="B23" s="79"/>
      <c r="C23" s="73"/>
      <c r="D23" s="73"/>
      <c r="E23" s="73"/>
      <c r="F23" s="74"/>
      <c r="G23" s="72"/>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row>
    <row r="24" spans="1:38" ht="16.899999999999999" customHeight="1" x14ac:dyDescent="0.3">
      <c r="A24" s="22">
        <v>10</v>
      </c>
      <c r="B24" s="79"/>
      <c r="C24" s="73"/>
      <c r="D24" s="73"/>
      <c r="E24" s="73"/>
      <c r="F24" s="74"/>
      <c r="G24" s="72"/>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row>
    <row r="25" spans="1:38" ht="16.899999999999999" customHeight="1" x14ac:dyDescent="0.3">
      <c r="A25" s="22">
        <v>11</v>
      </c>
      <c r="B25" s="79"/>
      <c r="C25" s="73"/>
      <c r="D25" s="73"/>
      <c r="E25" s="73"/>
      <c r="F25" s="74"/>
      <c r="G25" s="72"/>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row>
    <row r="26" spans="1:38" ht="16.899999999999999" customHeight="1" x14ac:dyDescent="0.3">
      <c r="A26" s="22">
        <v>12</v>
      </c>
      <c r="B26" s="79"/>
      <c r="C26" s="73"/>
      <c r="D26" s="73"/>
      <c r="E26" s="73"/>
      <c r="F26" s="74"/>
      <c r="G26" s="72"/>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row>
    <row r="27" spans="1:38" ht="16.899999999999999" customHeight="1" x14ac:dyDescent="0.3">
      <c r="A27" s="22">
        <v>13</v>
      </c>
      <c r="B27" s="79"/>
      <c r="C27" s="73"/>
      <c r="D27" s="73"/>
      <c r="E27" s="73"/>
      <c r="F27" s="74"/>
      <c r="G27" s="72"/>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row>
    <row r="28" spans="1:38" ht="16.899999999999999" customHeight="1" x14ac:dyDescent="0.3">
      <c r="A28" s="22">
        <v>14</v>
      </c>
      <c r="B28" s="79"/>
      <c r="C28" s="73"/>
      <c r="D28" s="73"/>
      <c r="E28" s="73"/>
      <c r="F28" s="74"/>
      <c r="G28" s="72"/>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row>
    <row r="29" spans="1:38" ht="16.899999999999999" customHeight="1" x14ac:dyDescent="0.3">
      <c r="A29" s="22">
        <v>15</v>
      </c>
      <c r="B29" s="79"/>
      <c r="C29" s="73"/>
      <c r="D29" s="73"/>
      <c r="E29" s="73"/>
      <c r="F29" s="74"/>
      <c r="G29" s="72"/>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row>
    <row r="30" spans="1:38" ht="16.899999999999999" customHeight="1" x14ac:dyDescent="0.3">
      <c r="A30" s="22">
        <v>16</v>
      </c>
      <c r="B30" s="79"/>
      <c r="C30" s="73"/>
      <c r="D30" s="73"/>
      <c r="E30" s="73"/>
      <c r="F30" s="74"/>
      <c r="G30" s="72"/>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row>
    <row r="31" spans="1:38" ht="8.4499999999999993" customHeight="1" x14ac:dyDescent="0.3">
      <c r="A31" s="30"/>
      <c r="B31" s="30"/>
      <c r="C31" s="31"/>
      <c r="D31" s="31"/>
      <c r="E31" s="31"/>
      <c r="F31" s="31"/>
      <c r="G31" s="32"/>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row>
    <row r="32" spans="1:38" ht="16.899999999999999" customHeight="1" x14ac:dyDescent="0.3">
      <c r="A32" s="97" t="s">
        <v>5</v>
      </c>
      <c r="B32" s="98"/>
      <c r="C32" s="98"/>
      <c r="D32" s="98"/>
      <c r="E32" s="98"/>
      <c r="F32" s="99"/>
      <c r="G32" s="154" t="s">
        <v>10</v>
      </c>
      <c r="H32" s="64" t="str">
        <f>IF($D$7&gt;0, IF(ISTEXT($D$7), IF(WEEKDAY(DATE(VALUE(RIGHT($D$7, 4)), MONTH(DATEVALUE(LEFT($D$7,4)&amp;"1")), H33))=7, "Sat", IF(WEEKDAY(DATE(VALUE(RIGHT($D$7, 4)), MONTH(DATEVALUE(LEFT($D$7,4)&amp;"1")), H33))=1, "Sun", "")), IF(WEEKDAY(DATE(YEAR($D$7), MONTH($D$7),  H33))=7, "Sat", IF(WEEKDAY(DATE(YEAR($D$7), MONTH($D$7), H33))=1, "Sun", ""))), "")</f>
        <v/>
      </c>
      <c r="I32" s="64" t="str">
        <f t="shared" ref="I32:AL32" si="1">IF($D$7&gt;0, IF(ISTEXT($D$7), IF(WEEKDAY(DATE(VALUE(RIGHT($D$7, 4)), MONTH(DATEVALUE(LEFT($D$7,4)&amp;"1")), I33))=7, "Sat", IF(WEEKDAY(DATE(VALUE(RIGHT($D$7, 4)), MONTH(DATEVALUE(LEFT($D$7,4)&amp;"1")), I33))=1, "Sun", "")), IF(WEEKDAY(DATE(YEAR($D$7), MONTH($D$7),  I33))=7, "Sat", IF(WEEKDAY(DATE(YEAR($D$7), MONTH($D$7), I33))=1, "Sun", ""))), "")</f>
        <v/>
      </c>
      <c r="J32" s="64" t="str">
        <f t="shared" si="1"/>
        <v/>
      </c>
      <c r="K32" s="64" t="str">
        <f t="shared" si="1"/>
        <v/>
      </c>
      <c r="L32" s="64" t="str">
        <f t="shared" si="1"/>
        <v/>
      </c>
      <c r="M32" s="64" t="str">
        <f t="shared" si="1"/>
        <v/>
      </c>
      <c r="N32" s="64" t="str">
        <f t="shared" si="1"/>
        <v/>
      </c>
      <c r="O32" s="64" t="str">
        <f t="shared" si="1"/>
        <v/>
      </c>
      <c r="P32" s="64" t="str">
        <f t="shared" si="1"/>
        <v/>
      </c>
      <c r="Q32" s="64" t="str">
        <f t="shared" si="1"/>
        <v/>
      </c>
      <c r="R32" s="64" t="str">
        <f t="shared" si="1"/>
        <v/>
      </c>
      <c r="S32" s="64" t="str">
        <f t="shared" si="1"/>
        <v/>
      </c>
      <c r="T32" s="64" t="str">
        <f t="shared" si="1"/>
        <v/>
      </c>
      <c r="U32" s="64" t="str">
        <f t="shared" si="1"/>
        <v/>
      </c>
      <c r="V32" s="64" t="str">
        <f t="shared" si="1"/>
        <v/>
      </c>
      <c r="W32" s="64" t="str">
        <f t="shared" si="1"/>
        <v/>
      </c>
      <c r="X32" s="64" t="str">
        <f t="shared" si="1"/>
        <v/>
      </c>
      <c r="Y32" s="64" t="str">
        <f t="shared" si="1"/>
        <v/>
      </c>
      <c r="Z32" s="64" t="str">
        <f t="shared" si="1"/>
        <v/>
      </c>
      <c r="AA32" s="64" t="str">
        <f t="shared" si="1"/>
        <v/>
      </c>
      <c r="AB32" s="64" t="str">
        <f t="shared" si="1"/>
        <v/>
      </c>
      <c r="AC32" s="64" t="str">
        <f t="shared" si="1"/>
        <v/>
      </c>
      <c r="AD32" s="64" t="str">
        <f t="shared" si="1"/>
        <v/>
      </c>
      <c r="AE32" s="64" t="str">
        <f t="shared" si="1"/>
        <v/>
      </c>
      <c r="AF32" s="64" t="str">
        <f t="shared" si="1"/>
        <v/>
      </c>
      <c r="AG32" s="64" t="str">
        <f t="shared" si="1"/>
        <v/>
      </c>
      <c r="AH32" s="64" t="str">
        <f t="shared" si="1"/>
        <v/>
      </c>
      <c r="AI32" s="64" t="str">
        <f t="shared" si="1"/>
        <v/>
      </c>
      <c r="AJ32" s="64" t="str">
        <f t="shared" si="1"/>
        <v/>
      </c>
      <c r="AK32" s="64" t="str">
        <f t="shared" si="1"/>
        <v/>
      </c>
      <c r="AL32" s="64" t="str">
        <f t="shared" si="1"/>
        <v/>
      </c>
    </row>
    <row r="33" spans="1:38" ht="16.899999999999999" customHeight="1" x14ac:dyDescent="0.3">
      <c r="A33" s="100"/>
      <c r="B33" s="101"/>
      <c r="C33" s="101"/>
      <c r="D33" s="101"/>
      <c r="E33" s="101"/>
      <c r="F33" s="102"/>
      <c r="G33" s="142"/>
      <c r="H33" s="59">
        <v>1</v>
      </c>
      <c r="I33" s="60">
        <v>2</v>
      </c>
      <c r="J33" s="59">
        <v>3</v>
      </c>
      <c r="K33" s="59">
        <v>4</v>
      </c>
      <c r="L33" s="59">
        <v>5</v>
      </c>
      <c r="M33" s="59">
        <v>6</v>
      </c>
      <c r="N33" s="59">
        <v>7</v>
      </c>
      <c r="O33" s="59">
        <v>8</v>
      </c>
      <c r="P33" s="59">
        <v>9</v>
      </c>
      <c r="Q33" s="59">
        <v>10</v>
      </c>
      <c r="R33" s="59">
        <v>11</v>
      </c>
      <c r="S33" s="59">
        <v>12</v>
      </c>
      <c r="T33" s="59">
        <v>13</v>
      </c>
      <c r="U33" s="59">
        <v>14</v>
      </c>
      <c r="V33" s="59">
        <v>15</v>
      </c>
      <c r="W33" s="59">
        <v>16</v>
      </c>
      <c r="X33" s="59">
        <v>17</v>
      </c>
      <c r="Y33" s="59">
        <v>18</v>
      </c>
      <c r="Z33" s="59">
        <v>19</v>
      </c>
      <c r="AA33" s="59">
        <v>20</v>
      </c>
      <c r="AB33" s="59">
        <v>21</v>
      </c>
      <c r="AC33" s="59">
        <v>22</v>
      </c>
      <c r="AD33" s="59">
        <v>23</v>
      </c>
      <c r="AE33" s="59">
        <v>24</v>
      </c>
      <c r="AF33" s="59">
        <v>25</v>
      </c>
      <c r="AG33" s="59">
        <v>26</v>
      </c>
      <c r="AH33" s="59">
        <v>27</v>
      </c>
      <c r="AI33" s="59">
        <v>28</v>
      </c>
      <c r="AJ33" s="59">
        <v>29</v>
      </c>
      <c r="AK33" s="59">
        <v>30</v>
      </c>
      <c r="AL33" s="59">
        <v>31</v>
      </c>
    </row>
    <row r="34" spans="1:38" ht="16.899999999999999" customHeight="1" x14ac:dyDescent="0.3">
      <c r="A34" s="28">
        <v>1</v>
      </c>
      <c r="B34" s="79"/>
      <c r="C34" s="73"/>
      <c r="D34" s="73"/>
      <c r="E34" s="73"/>
      <c r="F34" s="74"/>
      <c r="G34" s="72"/>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row>
    <row r="35" spans="1:38" ht="16.899999999999999" customHeight="1" x14ac:dyDescent="0.3">
      <c r="A35" s="22">
        <v>2</v>
      </c>
      <c r="B35" s="79"/>
      <c r="C35" s="73"/>
      <c r="D35" s="73"/>
      <c r="E35" s="73"/>
      <c r="F35" s="74"/>
      <c r="G35" s="72"/>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row>
    <row r="36" spans="1:38" ht="16.899999999999999" customHeight="1" x14ac:dyDescent="0.3">
      <c r="A36" s="22">
        <v>3</v>
      </c>
      <c r="B36" s="79"/>
      <c r="C36" s="73"/>
      <c r="D36" s="73"/>
      <c r="E36" s="73"/>
      <c r="F36" s="74"/>
      <c r="G36" s="72"/>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row>
    <row r="37" spans="1:38" ht="16.899999999999999" customHeight="1" x14ac:dyDescent="0.3">
      <c r="A37" s="22">
        <v>4</v>
      </c>
      <c r="B37" s="79"/>
      <c r="C37" s="73"/>
      <c r="D37" s="73"/>
      <c r="E37" s="73"/>
      <c r="F37" s="74"/>
      <c r="G37" s="72"/>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row>
    <row r="38" spans="1:38" ht="9" customHeight="1" x14ac:dyDescent="0.25">
      <c r="M38" s="10"/>
      <c r="N38" s="10"/>
      <c r="O38" s="10"/>
      <c r="P38" s="10"/>
      <c r="Q38" s="10"/>
      <c r="R38" s="10"/>
      <c r="S38" s="10"/>
      <c r="T38" s="10"/>
      <c r="U38" s="10"/>
      <c r="V38" s="10"/>
      <c r="W38" s="10"/>
    </row>
    <row r="39" spans="1:38" ht="10.9" customHeight="1" x14ac:dyDescent="0.25">
      <c r="A39" s="1" t="s">
        <v>29</v>
      </c>
    </row>
  </sheetData>
  <sheetProtection password="CE86" sheet="1" objects="1" scenarios="1"/>
  <mergeCells count="93">
    <mergeCell ref="B18:F18"/>
    <mergeCell ref="G32:G33"/>
    <mergeCell ref="Y7:AA7"/>
    <mergeCell ref="N7:O7"/>
    <mergeCell ref="K4:M4"/>
    <mergeCell ref="N4:O4"/>
    <mergeCell ref="K5:M5"/>
    <mergeCell ref="N6:O6"/>
    <mergeCell ref="N5:O5"/>
    <mergeCell ref="AB9:AD9"/>
    <mergeCell ref="S4:U4"/>
    <mergeCell ref="H11:AL11"/>
    <mergeCell ref="AI6:AL6"/>
    <mergeCell ref="AI5:AL5"/>
    <mergeCell ref="AI4:AL4"/>
    <mergeCell ref="AI7:AL7"/>
    <mergeCell ref="AI8:AL8"/>
    <mergeCell ref="Z9:AA9"/>
    <mergeCell ref="AI9:AJ9"/>
    <mergeCell ref="A4:I5"/>
    <mergeCell ref="B19:F19"/>
    <mergeCell ref="B20:F20"/>
    <mergeCell ref="B23:F23"/>
    <mergeCell ref="A6:C6"/>
    <mergeCell ref="Y4:AA4"/>
    <mergeCell ref="P4:R4"/>
    <mergeCell ref="P5:R5"/>
    <mergeCell ref="P6:R6"/>
    <mergeCell ref="B14:F14"/>
    <mergeCell ref="B15:F15"/>
    <mergeCell ref="A7:C7"/>
    <mergeCell ref="D7:G7"/>
    <mergeCell ref="B21:F21"/>
    <mergeCell ref="B22:F22"/>
    <mergeCell ref="B16:F16"/>
    <mergeCell ref="B17:F17"/>
    <mergeCell ref="AB4:AD4"/>
    <mergeCell ref="Y6:AA6"/>
    <mergeCell ref="AB6:AD6"/>
    <mergeCell ref="S6:U6"/>
    <mergeCell ref="AB5:AD5"/>
    <mergeCell ref="V4:X4"/>
    <mergeCell ref="V5:X5"/>
    <mergeCell ref="V6:X6"/>
    <mergeCell ref="AB8:AD8"/>
    <mergeCell ref="AB10:AH10"/>
    <mergeCell ref="A11:F13"/>
    <mergeCell ref="AB7:AD7"/>
    <mergeCell ref="P7:R7"/>
    <mergeCell ref="P8:R8"/>
    <mergeCell ref="V7:X7"/>
    <mergeCell ref="V8:X8"/>
    <mergeCell ref="K7:M7"/>
    <mergeCell ref="K8:M8"/>
    <mergeCell ref="N8:O8"/>
    <mergeCell ref="S8:U8"/>
    <mergeCell ref="Y8:AA8"/>
    <mergeCell ref="A8:C8"/>
    <mergeCell ref="D8:G8"/>
    <mergeCell ref="G12:G13"/>
    <mergeCell ref="Y2:AA3"/>
    <mergeCell ref="AB2:AD3"/>
    <mergeCell ref="P2:R3"/>
    <mergeCell ref="V2:X3"/>
    <mergeCell ref="AI3:AL3"/>
    <mergeCell ref="AF1:AL1"/>
    <mergeCell ref="AF2:AL2"/>
    <mergeCell ref="K6:M6"/>
    <mergeCell ref="AF9:AH9"/>
    <mergeCell ref="AF3:AH3"/>
    <mergeCell ref="AF4:AH4"/>
    <mergeCell ref="AF5:AH5"/>
    <mergeCell ref="AF6:AH6"/>
    <mergeCell ref="AF7:AH7"/>
    <mergeCell ref="AF8:AH8"/>
    <mergeCell ref="S5:U5"/>
    <mergeCell ref="Y5:AA5"/>
    <mergeCell ref="S7:U7"/>
    <mergeCell ref="K2:M3"/>
    <mergeCell ref="N2:O3"/>
    <mergeCell ref="S2:U3"/>
    <mergeCell ref="B36:F36"/>
    <mergeCell ref="B37:F37"/>
    <mergeCell ref="B24:F24"/>
    <mergeCell ref="B25:F25"/>
    <mergeCell ref="B26:F26"/>
    <mergeCell ref="B27:F27"/>
    <mergeCell ref="B28:F28"/>
    <mergeCell ref="B29:F29"/>
    <mergeCell ref="B30:F30"/>
    <mergeCell ref="B34:F34"/>
    <mergeCell ref="B35:F35"/>
    <mergeCell ref="A32:F33"/>
  </mergeCells>
  <conditionalFormatting sqref="AF9">
    <cfRule type="cellIs" dxfId="2" priority="6" operator="notEqual">
      <formula>$AB$9</formula>
    </cfRule>
  </conditionalFormatting>
  <conditionalFormatting sqref="H12:AL12 H32:AL32">
    <cfRule type="cellIs" dxfId="1" priority="1" operator="equal">
      <formula>"Sun"</formula>
    </cfRule>
    <cfRule type="cellIs" dxfId="0" priority="2" operator="equal">
      <formula>"Sat"</formula>
    </cfRule>
  </conditionalFormatting>
  <dataValidations count="6">
    <dataValidation type="whole" allowBlank="1" showInputMessage="1" showErrorMessage="1" errorTitle="Beg Mileage" error="Do not enter tenths; do not round up.  Whole number only." sqref="S4:S8" xr:uid="{00000000-0002-0000-0200-000000000000}">
      <formula1>1</formula1>
      <formula2>300000</formula2>
    </dataValidation>
    <dataValidation type="whole" allowBlank="1" showInputMessage="1" showErrorMessage="1" errorTitle="End Mileage" error="Do not enter tenths; do not round up.  Whole number only." sqref="Y4:Y8" xr:uid="{00000000-0002-0000-0200-000001000000}">
      <formula1>1</formula1>
      <formula2>300000</formula2>
    </dataValidation>
    <dataValidation type="whole" allowBlank="1" showErrorMessage="1" errorTitle="RTM" error="Do not enter tenths; do not round up.  Enter whole number only." sqref="AF3" xr:uid="{00000000-0002-0000-0200-000002000000}">
      <formula1>1</formula1>
      <formula2>300</formula2>
    </dataValidation>
    <dataValidation type="whole" operator="notEqual" allowBlank="1" showInputMessage="1" showErrorMessage="1" errorTitle="One Way Psgr Miles" error="Drop tenths (i.e. 50.5 = 50)" sqref="G14:G15" xr:uid="{00000000-0002-0000-0200-000003000000}">
      <formula1>0</formula1>
    </dataValidation>
    <dataValidation type="whole" operator="notEqual" allowBlank="1" showInputMessage="1" showErrorMessage="1" errorTitle="one way psgr miles" error="Drop tenths (i.e. 50.5 = 5)" sqref="G16" xr:uid="{00000000-0002-0000-0200-000004000000}">
      <formula1>0</formula1>
    </dataValidation>
    <dataValidation type="whole" operator="notEqual" allowBlank="1" showInputMessage="1" showErrorMessage="1" errorTitle="one way psgr miles" error="Drop tenths (i.e. 50.5 = 50)" sqref="G34:G37 G17:G31" xr:uid="{00000000-0002-0000-0200-000005000000}">
      <formula1>0</formula1>
    </dataValidation>
  </dataValidations>
  <printOptions horizontalCentered="1"/>
  <pageMargins left="0" right="0" top="0.4" bottom="0.35" header="0" footer="0.2"/>
  <pageSetup scale="7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14999847407452621"/>
  </sheetPr>
  <dimension ref="A1:M26"/>
  <sheetViews>
    <sheetView workbookViewId="0">
      <selection activeCell="I9" sqref="I9"/>
    </sheetView>
  </sheetViews>
  <sheetFormatPr defaultColWidth="8.7109375" defaultRowHeight="16.5" x14ac:dyDescent="0.3"/>
  <cols>
    <col min="1" max="1" width="7.85546875" style="4" bestFit="1" customWidth="1"/>
    <col min="2" max="5" width="6.28515625" style="4" customWidth="1"/>
    <col min="6" max="6" width="3.7109375" style="4" customWidth="1"/>
    <col min="7" max="7" width="8.42578125" style="4" customWidth="1"/>
    <col min="8" max="13" width="10.7109375" style="4" customWidth="1"/>
    <col min="14" max="16384" width="8.7109375" style="4"/>
  </cols>
  <sheetData>
    <row r="1" spans="1:13" ht="18.75" x14ac:dyDescent="0.3">
      <c r="A1" s="55" t="s">
        <v>16</v>
      </c>
      <c r="B1" s="160">
        <f>'Ridership &amp; Mileage'!D6</f>
        <v>0</v>
      </c>
      <c r="C1" s="161"/>
      <c r="D1" s="161"/>
      <c r="E1" s="161"/>
      <c r="F1" s="162"/>
      <c r="G1" s="23"/>
      <c r="H1" s="163" t="s">
        <v>6</v>
      </c>
      <c r="I1" s="163"/>
      <c r="J1" s="164" t="s">
        <v>7</v>
      </c>
      <c r="K1" s="164"/>
      <c r="L1" s="165" t="s">
        <v>12</v>
      </c>
      <c r="M1" s="165"/>
    </row>
    <row r="2" spans="1:13" ht="46.5" customHeight="1" x14ac:dyDescent="0.3">
      <c r="A2" s="54"/>
      <c r="B2" s="166"/>
      <c r="C2" s="167"/>
      <c r="D2" s="167"/>
      <c r="E2" s="167"/>
      <c r="F2" s="168"/>
      <c r="G2" s="6" t="s">
        <v>25</v>
      </c>
      <c r="H2" s="17" t="s">
        <v>13</v>
      </c>
      <c r="I2" s="18" t="s">
        <v>8</v>
      </c>
      <c r="J2" s="20" t="s">
        <v>14</v>
      </c>
      <c r="K2" s="21" t="s">
        <v>9</v>
      </c>
      <c r="L2" s="19" t="s">
        <v>15</v>
      </c>
      <c r="M2" s="19" t="s">
        <v>11</v>
      </c>
    </row>
    <row r="3" spans="1:13" x14ac:dyDescent="0.3">
      <c r="A3" s="22" t="str">
        <f>'Ridership &amp; Mileage'!A14</f>
        <v>PD</v>
      </c>
      <c r="B3" s="155">
        <f>'Ridership &amp; Mileage'!B14:F14</f>
        <v>0</v>
      </c>
      <c r="C3" s="156"/>
      <c r="D3" s="156"/>
      <c r="E3" s="156"/>
      <c r="F3" s="157"/>
      <c r="G3" s="53">
        <f>'Ridership &amp; Mileage'!G14</f>
        <v>0</v>
      </c>
      <c r="H3" s="5"/>
      <c r="I3" s="46">
        <f>H3*G3*2</f>
        <v>0</v>
      </c>
      <c r="J3" s="5"/>
      <c r="K3" s="47">
        <f>J3*G3*2</f>
        <v>0</v>
      </c>
      <c r="L3" s="5"/>
      <c r="M3" s="47">
        <f>L3*G3*2</f>
        <v>0</v>
      </c>
    </row>
    <row r="4" spans="1:13" x14ac:dyDescent="0.3">
      <c r="A4" s="22">
        <f>'Ridership &amp; Mileage'!A15</f>
        <v>1</v>
      </c>
      <c r="B4" s="155">
        <f>'Ridership &amp; Mileage'!B15:F15</f>
        <v>0</v>
      </c>
      <c r="C4" s="156"/>
      <c r="D4" s="156"/>
      <c r="E4" s="156"/>
      <c r="F4" s="157"/>
      <c r="G4" s="53">
        <f>'Ridership &amp; Mileage'!G15</f>
        <v>0</v>
      </c>
      <c r="H4" s="5"/>
      <c r="I4" s="46">
        <f t="shared" ref="I4:I24" si="0">H4*G4*2</f>
        <v>0</v>
      </c>
      <c r="J4" s="5"/>
      <c r="K4" s="47">
        <f t="shared" ref="K4:K24" si="1">J4*G4*2</f>
        <v>0</v>
      </c>
      <c r="L4" s="5"/>
      <c r="M4" s="47">
        <f t="shared" ref="M4:M24" si="2">L4*G4*2</f>
        <v>0</v>
      </c>
    </row>
    <row r="5" spans="1:13" x14ac:dyDescent="0.3">
      <c r="A5" s="22">
        <f>'Ridership &amp; Mileage'!A16</f>
        <v>2</v>
      </c>
      <c r="B5" s="155">
        <f>'Ridership &amp; Mileage'!B16:F16</f>
        <v>0</v>
      </c>
      <c r="C5" s="156"/>
      <c r="D5" s="156"/>
      <c r="E5" s="156"/>
      <c r="F5" s="157"/>
      <c r="G5" s="53">
        <f>'Ridership &amp; Mileage'!G16</f>
        <v>0</v>
      </c>
      <c r="H5" s="5"/>
      <c r="I5" s="46">
        <f t="shared" si="0"/>
        <v>0</v>
      </c>
      <c r="J5" s="5"/>
      <c r="K5" s="47">
        <f t="shared" si="1"/>
        <v>0</v>
      </c>
      <c r="L5" s="5"/>
      <c r="M5" s="47">
        <f t="shared" si="2"/>
        <v>0</v>
      </c>
    </row>
    <row r="6" spans="1:13" x14ac:dyDescent="0.3">
      <c r="A6" s="22">
        <f>'Ridership &amp; Mileage'!A17</f>
        <v>3</v>
      </c>
      <c r="B6" s="155">
        <f>'Ridership &amp; Mileage'!B17:F17</f>
        <v>0</v>
      </c>
      <c r="C6" s="156"/>
      <c r="D6" s="156"/>
      <c r="E6" s="156"/>
      <c r="F6" s="157"/>
      <c r="G6" s="53">
        <f>'Ridership &amp; Mileage'!G17</f>
        <v>0</v>
      </c>
      <c r="H6" s="5"/>
      <c r="I6" s="46">
        <f t="shared" si="0"/>
        <v>0</v>
      </c>
      <c r="J6" s="5"/>
      <c r="K6" s="47">
        <f t="shared" si="1"/>
        <v>0</v>
      </c>
      <c r="L6" s="5"/>
      <c r="M6" s="47">
        <f t="shared" si="2"/>
        <v>0</v>
      </c>
    </row>
    <row r="7" spans="1:13" x14ac:dyDescent="0.3">
      <c r="A7" s="22">
        <f>'Ridership &amp; Mileage'!A18</f>
        <v>4</v>
      </c>
      <c r="B7" s="155">
        <f>'Ridership &amp; Mileage'!B18:F18</f>
        <v>0</v>
      </c>
      <c r="C7" s="156"/>
      <c r="D7" s="156"/>
      <c r="E7" s="156"/>
      <c r="F7" s="157"/>
      <c r="G7" s="53">
        <f>'Ridership &amp; Mileage'!G18</f>
        <v>0</v>
      </c>
      <c r="H7" s="5"/>
      <c r="I7" s="46">
        <f t="shared" si="0"/>
        <v>0</v>
      </c>
      <c r="J7" s="5"/>
      <c r="K7" s="47">
        <f t="shared" si="1"/>
        <v>0</v>
      </c>
      <c r="L7" s="5"/>
      <c r="M7" s="47">
        <f t="shared" si="2"/>
        <v>0</v>
      </c>
    </row>
    <row r="8" spans="1:13" x14ac:dyDescent="0.3">
      <c r="A8" s="22">
        <f>'Ridership &amp; Mileage'!A19</f>
        <v>5</v>
      </c>
      <c r="B8" s="155">
        <f>'Ridership &amp; Mileage'!B19:F19</f>
        <v>0</v>
      </c>
      <c r="C8" s="156"/>
      <c r="D8" s="156"/>
      <c r="E8" s="156"/>
      <c r="F8" s="157"/>
      <c r="G8" s="53">
        <f>'Ridership &amp; Mileage'!G19</f>
        <v>0</v>
      </c>
      <c r="H8" s="5"/>
      <c r="I8" s="46">
        <f t="shared" si="0"/>
        <v>0</v>
      </c>
      <c r="J8" s="5"/>
      <c r="K8" s="47">
        <f t="shared" si="1"/>
        <v>0</v>
      </c>
      <c r="L8" s="5"/>
      <c r="M8" s="47">
        <f t="shared" si="2"/>
        <v>0</v>
      </c>
    </row>
    <row r="9" spans="1:13" x14ac:dyDescent="0.3">
      <c r="A9" s="22">
        <f>'Ridership &amp; Mileage'!A20</f>
        <v>6</v>
      </c>
      <c r="B9" s="155">
        <f>'Ridership &amp; Mileage'!B20:F20</f>
        <v>0</v>
      </c>
      <c r="C9" s="156"/>
      <c r="D9" s="156"/>
      <c r="E9" s="156"/>
      <c r="F9" s="157"/>
      <c r="G9" s="53">
        <f>'Ridership &amp; Mileage'!G20</f>
        <v>0</v>
      </c>
      <c r="H9" s="5"/>
      <c r="I9" s="46">
        <f t="shared" si="0"/>
        <v>0</v>
      </c>
      <c r="J9" s="5"/>
      <c r="K9" s="47">
        <f t="shared" si="1"/>
        <v>0</v>
      </c>
      <c r="L9" s="5"/>
      <c r="M9" s="47">
        <f t="shared" si="2"/>
        <v>0</v>
      </c>
    </row>
    <row r="10" spans="1:13" x14ac:dyDescent="0.3">
      <c r="A10" s="22">
        <f>'Ridership &amp; Mileage'!A21</f>
        <v>7</v>
      </c>
      <c r="B10" s="155">
        <f>'Ridership &amp; Mileage'!B21:F21</f>
        <v>0</v>
      </c>
      <c r="C10" s="156"/>
      <c r="D10" s="156"/>
      <c r="E10" s="156"/>
      <c r="F10" s="157"/>
      <c r="G10" s="53">
        <f>'Ridership &amp; Mileage'!G21</f>
        <v>0</v>
      </c>
      <c r="H10" s="5"/>
      <c r="I10" s="46">
        <f t="shared" si="0"/>
        <v>0</v>
      </c>
      <c r="J10" s="5"/>
      <c r="K10" s="47">
        <f t="shared" si="1"/>
        <v>0</v>
      </c>
      <c r="L10" s="5"/>
      <c r="M10" s="47">
        <f t="shared" si="2"/>
        <v>0</v>
      </c>
    </row>
    <row r="11" spans="1:13" x14ac:dyDescent="0.3">
      <c r="A11" s="22">
        <f>'Ridership &amp; Mileage'!A22</f>
        <v>8</v>
      </c>
      <c r="B11" s="155">
        <f>'Ridership &amp; Mileage'!B22:F22</f>
        <v>0</v>
      </c>
      <c r="C11" s="156"/>
      <c r="D11" s="156"/>
      <c r="E11" s="156"/>
      <c r="F11" s="157"/>
      <c r="G11" s="53">
        <f>'Ridership &amp; Mileage'!G22</f>
        <v>0</v>
      </c>
      <c r="H11" s="5"/>
      <c r="I11" s="46">
        <f t="shared" si="0"/>
        <v>0</v>
      </c>
      <c r="J11" s="5"/>
      <c r="K11" s="47">
        <f t="shared" si="1"/>
        <v>0</v>
      </c>
      <c r="L11" s="5"/>
      <c r="M11" s="47">
        <f t="shared" si="2"/>
        <v>0</v>
      </c>
    </row>
    <row r="12" spans="1:13" x14ac:dyDescent="0.3">
      <c r="A12" s="22">
        <f>'Ridership &amp; Mileage'!A23</f>
        <v>9</v>
      </c>
      <c r="B12" s="155">
        <f>'Ridership &amp; Mileage'!B23:F23</f>
        <v>0</v>
      </c>
      <c r="C12" s="156"/>
      <c r="D12" s="156"/>
      <c r="E12" s="156"/>
      <c r="F12" s="157"/>
      <c r="G12" s="53">
        <f>'Ridership &amp; Mileage'!G23</f>
        <v>0</v>
      </c>
      <c r="H12" s="5"/>
      <c r="I12" s="46">
        <f t="shared" si="0"/>
        <v>0</v>
      </c>
      <c r="J12" s="5"/>
      <c r="K12" s="47">
        <f t="shared" si="1"/>
        <v>0</v>
      </c>
      <c r="L12" s="5"/>
      <c r="M12" s="47">
        <f t="shared" si="2"/>
        <v>0</v>
      </c>
    </row>
    <row r="13" spans="1:13" x14ac:dyDescent="0.3">
      <c r="A13" s="22">
        <f>'Ridership &amp; Mileage'!A24</f>
        <v>10</v>
      </c>
      <c r="B13" s="155">
        <f>'Ridership &amp; Mileage'!B24:F24</f>
        <v>0</v>
      </c>
      <c r="C13" s="156"/>
      <c r="D13" s="156"/>
      <c r="E13" s="156"/>
      <c r="F13" s="157"/>
      <c r="G13" s="53">
        <f>'Ridership &amp; Mileage'!G24</f>
        <v>0</v>
      </c>
      <c r="H13" s="5"/>
      <c r="I13" s="46">
        <f t="shared" si="0"/>
        <v>0</v>
      </c>
      <c r="J13" s="5"/>
      <c r="K13" s="47">
        <f t="shared" si="1"/>
        <v>0</v>
      </c>
      <c r="L13" s="5"/>
      <c r="M13" s="47">
        <f t="shared" si="2"/>
        <v>0</v>
      </c>
    </row>
    <row r="14" spans="1:13" x14ac:dyDescent="0.3">
      <c r="A14" s="22">
        <f>'Ridership &amp; Mileage'!A25</f>
        <v>11</v>
      </c>
      <c r="B14" s="155">
        <f>'Ridership &amp; Mileage'!B25:F25</f>
        <v>0</v>
      </c>
      <c r="C14" s="156"/>
      <c r="D14" s="156"/>
      <c r="E14" s="156"/>
      <c r="F14" s="157"/>
      <c r="G14" s="53">
        <f>'Ridership &amp; Mileage'!G25</f>
        <v>0</v>
      </c>
      <c r="H14" s="5"/>
      <c r="I14" s="46">
        <f t="shared" si="0"/>
        <v>0</v>
      </c>
      <c r="J14" s="5"/>
      <c r="K14" s="47">
        <f t="shared" si="1"/>
        <v>0</v>
      </c>
      <c r="L14" s="5"/>
      <c r="M14" s="47">
        <f t="shared" si="2"/>
        <v>0</v>
      </c>
    </row>
    <row r="15" spans="1:13" x14ac:dyDescent="0.3">
      <c r="A15" s="22">
        <f>'Ridership &amp; Mileage'!A26</f>
        <v>12</v>
      </c>
      <c r="B15" s="155">
        <f>'Ridership &amp; Mileage'!B26:F26</f>
        <v>0</v>
      </c>
      <c r="C15" s="156"/>
      <c r="D15" s="156"/>
      <c r="E15" s="156"/>
      <c r="F15" s="157"/>
      <c r="G15" s="53">
        <f>'Ridership &amp; Mileage'!G26</f>
        <v>0</v>
      </c>
      <c r="H15" s="5"/>
      <c r="I15" s="46">
        <f t="shared" si="0"/>
        <v>0</v>
      </c>
      <c r="J15" s="5"/>
      <c r="K15" s="47">
        <f t="shared" si="1"/>
        <v>0</v>
      </c>
      <c r="L15" s="5"/>
      <c r="M15" s="47">
        <f t="shared" si="2"/>
        <v>0</v>
      </c>
    </row>
    <row r="16" spans="1:13" x14ac:dyDescent="0.3">
      <c r="A16" s="22">
        <f>'Ridership &amp; Mileage'!A27</f>
        <v>13</v>
      </c>
      <c r="B16" s="155">
        <f>'Ridership &amp; Mileage'!B27:F27</f>
        <v>0</v>
      </c>
      <c r="C16" s="156"/>
      <c r="D16" s="156"/>
      <c r="E16" s="156"/>
      <c r="F16" s="157"/>
      <c r="G16" s="53">
        <f>'Ridership &amp; Mileage'!G27</f>
        <v>0</v>
      </c>
      <c r="H16" s="5"/>
      <c r="I16" s="46">
        <f t="shared" si="0"/>
        <v>0</v>
      </c>
      <c r="J16" s="5"/>
      <c r="K16" s="47">
        <f t="shared" si="1"/>
        <v>0</v>
      </c>
      <c r="L16" s="5"/>
      <c r="M16" s="47">
        <f t="shared" si="2"/>
        <v>0</v>
      </c>
    </row>
    <row r="17" spans="1:13" x14ac:dyDescent="0.3">
      <c r="A17" s="22">
        <f>'Ridership &amp; Mileage'!A28</f>
        <v>14</v>
      </c>
      <c r="B17" s="155">
        <f>'Ridership &amp; Mileage'!B28:F28</f>
        <v>0</v>
      </c>
      <c r="C17" s="156"/>
      <c r="D17" s="156"/>
      <c r="E17" s="156"/>
      <c r="F17" s="157"/>
      <c r="G17" s="53">
        <f>'Ridership &amp; Mileage'!G28</f>
        <v>0</v>
      </c>
      <c r="H17" s="5"/>
      <c r="I17" s="46">
        <f t="shared" si="0"/>
        <v>0</v>
      </c>
      <c r="J17" s="5"/>
      <c r="K17" s="47">
        <f t="shared" si="1"/>
        <v>0</v>
      </c>
      <c r="L17" s="5"/>
      <c r="M17" s="47">
        <f t="shared" si="2"/>
        <v>0</v>
      </c>
    </row>
    <row r="18" spans="1:13" x14ac:dyDescent="0.3">
      <c r="A18" s="22">
        <f>'Ridership &amp; Mileage'!A29</f>
        <v>15</v>
      </c>
      <c r="B18" s="155">
        <f>'Ridership &amp; Mileage'!B29:F29</f>
        <v>0</v>
      </c>
      <c r="C18" s="156"/>
      <c r="D18" s="156"/>
      <c r="E18" s="156"/>
      <c r="F18" s="157"/>
      <c r="G18" s="53">
        <f>'Ridership &amp; Mileage'!G29</f>
        <v>0</v>
      </c>
      <c r="H18" s="5"/>
      <c r="I18" s="46">
        <f t="shared" si="0"/>
        <v>0</v>
      </c>
      <c r="J18" s="5"/>
      <c r="K18" s="47">
        <f t="shared" si="1"/>
        <v>0</v>
      </c>
      <c r="L18" s="5"/>
      <c r="M18" s="47">
        <f t="shared" si="2"/>
        <v>0</v>
      </c>
    </row>
    <row r="19" spans="1:13" x14ac:dyDescent="0.3">
      <c r="A19" s="22">
        <f>'Ridership &amp; Mileage'!A30</f>
        <v>16</v>
      </c>
      <c r="B19" s="155">
        <f>'Ridership &amp; Mileage'!B30:F30</f>
        <v>0</v>
      </c>
      <c r="C19" s="156"/>
      <c r="D19" s="156"/>
      <c r="E19" s="156"/>
      <c r="F19" s="157"/>
      <c r="G19" s="53">
        <f>'Ridership &amp; Mileage'!G30</f>
        <v>0</v>
      </c>
      <c r="H19" s="5"/>
      <c r="I19" s="46">
        <f t="shared" si="0"/>
        <v>0</v>
      </c>
      <c r="J19" s="5"/>
      <c r="K19" s="47">
        <f t="shared" si="1"/>
        <v>0</v>
      </c>
      <c r="L19" s="5"/>
      <c r="M19" s="47">
        <f t="shared" si="2"/>
        <v>0</v>
      </c>
    </row>
    <row r="20" spans="1:13" x14ac:dyDescent="0.3">
      <c r="A20" s="158" t="s">
        <v>5</v>
      </c>
      <c r="B20" s="159"/>
      <c r="C20" s="159"/>
      <c r="D20" s="159"/>
      <c r="E20" s="159"/>
      <c r="F20" s="159"/>
      <c r="G20" s="50"/>
      <c r="H20" s="51"/>
      <c r="I20" s="52"/>
      <c r="J20" s="51"/>
      <c r="K20" s="52"/>
      <c r="L20" s="51"/>
      <c r="M20" s="52"/>
    </row>
    <row r="21" spans="1:13" x14ac:dyDescent="0.3">
      <c r="A21" s="22">
        <f>'Ridership &amp; Mileage'!A34</f>
        <v>1</v>
      </c>
      <c r="B21" s="155">
        <f>'Ridership &amp; Mileage'!B34:F34</f>
        <v>0</v>
      </c>
      <c r="C21" s="156"/>
      <c r="D21" s="156"/>
      <c r="E21" s="156"/>
      <c r="F21" s="157"/>
      <c r="G21" s="53">
        <f>'Ridership &amp; Mileage'!G34</f>
        <v>0</v>
      </c>
      <c r="H21" s="5"/>
      <c r="I21" s="46">
        <f t="shared" si="0"/>
        <v>0</v>
      </c>
      <c r="J21" s="5"/>
      <c r="K21" s="47">
        <f t="shared" si="1"/>
        <v>0</v>
      </c>
      <c r="L21" s="5"/>
      <c r="M21" s="47">
        <f t="shared" si="2"/>
        <v>0</v>
      </c>
    </row>
    <row r="22" spans="1:13" x14ac:dyDescent="0.3">
      <c r="A22" s="22">
        <f>'Ridership &amp; Mileage'!A35</f>
        <v>2</v>
      </c>
      <c r="B22" s="155">
        <f>'Ridership &amp; Mileage'!B35:F35</f>
        <v>0</v>
      </c>
      <c r="C22" s="156"/>
      <c r="D22" s="156"/>
      <c r="E22" s="156"/>
      <c r="F22" s="157"/>
      <c r="G22" s="53">
        <f>'Ridership &amp; Mileage'!G35</f>
        <v>0</v>
      </c>
      <c r="H22" s="5"/>
      <c r="I22" s="46">
        <f t="shared" si="0"/>
        <v>0</v>
      </c>
      <c r="J22" s="5"/>
      <c r="K22" s="47">
        <f t="shared" si="1"/>
        <v>0</v>
      </c>
      <c r="L22" s="5"/>
      <c r="M22" s="47">
        <f t="shared" si="2"/>
        <v>0</v>
      </c>
    </row>
    <row r="23" spans="1:13" x14ac:dyDescent="0.3">
      <c r="A23" s="22">
        <f>'Ridership &amp; Mileage'!A36</f>
        <v>3</v>
      </c>
      <c r="B23" s="155">
        <f>'Ridership &amp; Mileage'!B36:F36</f>
        <v>0</v>
      </c>
      <c r="C23" s="156"/>
      <c r="D23" s="156"/>
      <c r="E23" s="156"/>
      <c r="F23" s="157"/>
      <c r="G23" s="53">
        <f>'Ridership &amp; Mileage'!G36</f>
        <v>0</v>
      </c>
      <c r="H23" s="5"/>
      <c r="I23" s="46">
        <f t="shared" si="0"/>
        <v>0</v>
      </c>
      <c r="J23" s="5"/>
      <c r="K23" s="47">
        <f t="shared" si="1"/>
        <v>0</v>
      </c>
      <c r="L23" s="5"/>
      <c r="M23" s="47">
        <f t="shared" si="2"/>
        <v>0</v>
      </c>
    </row>
    <row r="24" spans="1:13" x14ac:dyDescent="0.3">
      <c r="A24" s="22">
        <f>'Ridership &amp; Mileage'!A37</f>
        <v>4</v>
      </c>
      <c r="B24" s="155">
        <f>'Ridership &amp; Mileage'!B37:F37</f>
        <v>0</v>
      </c>
      <c r="C24" s="156"/>
      <c r="D24" s="156"/>
      <c r="E24" s="156"/>
      <c r="F24" s="157"/>
      <c r="G24" s="53">
        <f>'Ridership &amp; Mileage'!G37</f>
        <v>0</v>
      </c>
      <c r="H24" s="5"/>
      <c r="I24" s="46">
        <f t="shared" si="0"/>
        <v>0</v>
      </c>
      <c r="J24" s="5"/>
      <c r="K24" s="47">
        <f t="shared" si="1"/>
        <v>0</v>
      </c>
      <c r="L24" s="5"/>
      <c r="M24" s="47">
        <f t="shared" si="2"/>
        <v>0</v>
      </c>
    </row>
    <row r="25" spans="1:13" x14ac:dyDescent="0.3">
      <c r="H25" s="49">
        <f t="shared" ref="H25:M25" si="3">SUM(H3:H24)</f>
        <v>0</v>
      </c>
      <c r="I25" s="48">
        <f t="shared" si="3"/>
        <v>0</v>
      </c>
      <c r="J25" s="47">
        <f t="shared" si="3"/>
        <v>0</v>
      </c>
      <c r="K25" s="48">
        <f t="shared" si="3"/>
        <v>0</v>
      </c>
      <c r="L25" s="47">
        <f t="shared" si="3"/>
        <v>0</v>
      </c>
      <c r="M25" s="48">
        <f t="shared" si="3"/>
        <v>0</v>
      </c>
    </row>
    <row r="26" spans="1:13" ht="39.75" x14ac:dyDescent="0.3">
      <c r="H26" s="17" t="s">
        <v>13</v>
      </c>
      <c r="I26" s="18" t="s">
        <v>8</v>
      </c>
      <c r="J26" s="20" t="s">
        <v>14</v>
      </c>
      <c r="K26" s="21" t="s">
        <v>9</v>
      </c>
      <c r="L26" s="19" t="s">
        <v>15</v>
      </c>
      <c r="M26" s="19" t="s">
        <v>11</v>
      </c>
    </row>
  </sheetData>
  <sheetProtection algorithmName="SHA-512" hashValue="PNH0mbDppUCHQn1buvlg6l0wKOfOQZxUPQZi2P6JE7cx11+f+lbAMI29u1+GCErnwjgOzXqEwje2YqqrgVknrQ==" saltValue="AqP1WOuq3LPR+2RmSWKNwQ==" spinCount="100000" sheet="1" objects="1" scenarios="1"/>
  <mergeCells count="27">
    <mergeCell ref="B9:F9"/>
    <mergeCell ref="B5:F5"/>
    <mergeCell ref="H1:I1"/>
    <mergeCell ref="J1:K1"/>
    <mergeCell ref="L1:M1"/>
    <mergeCell ref="B2:F2"/>
    <mergeCell ref="B24:F24"/>
    <mergeCell ref="B1:F1"/>
    <mergeCell ref="B3:F3"/>
    <mergeCell ref="B4:F4"/>
    <mergeCell ref="B15:F15"/>
    <mergeCell ref="B18:F18"/>
    <mergeCell ref="B19:F19"/>
    <mergeCell ref="B10:F10"/>
    <mergeCell ref="B11:F11"/>
    <mergeCell ref="B12:F12"/>
    <mergeCell ref="B13:F13"/>
    <mergeCell ref="B14:F14"/>
    <mergeCell ref="B6:F6"/>
    <mergeCell ref="B7:F7"/>
    <mergeCell ref="B8:F8"/>
    <mergeCell ref="B16:F16"/>
    <mergeCell ref="B17:F17"/>
    <mergeCell ref="B21:F21"/>
    <mergeCell ref="B22:F22"/>
    <mergeCell ref="B23:F23"/>
    <mergeCell ref="A20:F20"/>
  </mergeCells>
  <printOptions horizontalCentered="1" verticalCentered="1"/>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Receipt</vt:lpstr>
      <vt:lpstr>Ridership &amp; Mileage</vt:lpstr>
      <vt:lpstr>Office Use Only</vt:lpstr>
      <vt:lpstr>'Ridership &amp; Mileage'!Print_Area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Cintron</dc:creator>
  <cp:lastModifiedBy>Ellen Scott</cp:lastModifiedBy>
  <cp:lastPrinted>2017-10-23T18:02:13Z</cp:lastPrinted>
  <dcterms:created xsi:type="dcterms:W3CDTF">2012-09-26T19:49:46Z</dcterms:created>
  <dcterms:modified xsi:type="dcterms:W3CDTF">2022-02-08T18:51:29Z</dcterms:modified>
</cp:coreProperties>
</file>